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19440" windowHeight="15600"/>
  </bookViews>
  <sheets>
    <sheet name="Стандарт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9" i="1" l="1"/>
  <c r="Y78" i="1"/>
  <c r="Q167" i="1" l="1"/>
  <c r="M167" i="1"/>
  <c r="K167" i="1"/>
  <c r="L167" i="1" s="1"/>
  <c r="Q79" i="1"/>
  <c r="K79" i="1"/>
  <c r="L79" i="1" s="1"/>
  <c r="M79" i="1" l="1"/>
</calcChain>
</file>

<file path=xl/sharedStrings.xml><?xml version="1.0" encoding="utf-8"?>
<sst xmlns="http://schemas.openxmlformats.org/spreadsheetml/2006/main" count="296" uniqueCount="161">
  <si>
    <t>Требуемое заказчику кол-во и режим работы постов охраны по контракту:</t>
  </si>
  <si>
    <t>МРОТ</t>
  </si>
  <si>
    <t>I_инфл</t>
  </si>
  <si>
    <t>Индекс потребительских цен</t>
  </si>
  <si>
    <t>руб.</t>
  </si>
  <si>
    <t>%</t>
  </si>
  <si>
    <t>НДС</t>
  </si>
  <si>
    <t>Налог на добавленную стоимость</t>
  </si>
  <si>
    <t>Налоговый кодекс</t>
  </si>
  <si>
    <t>Корректирующий коэффициент</t>
  </si>
  <si>
    <t>Y</t>
  </si>
  <si>
    <t>Ставка страховых взносов</t>
  </si>
  <si>
    <t>Количество часов работы работника</t>
  </si>
  <si>
    <t>СНР</t>
  </si>
  <si>
    <t>Константа</t>
  </si>
  <si>
    <t>Наименование</t>
  </si>
  <si>
    <t>Порядок расчета или исходные данные</t>
  </si>
  <si>
    <t>Ед. изм</t>
  </si>
  <si>
    <t>пост</t>
  </si>
  <si>
    <t>Ku1</t>
  </si>
  <si>
    <t>час</t>
  </si>
  <si>
    <t>Среднемесячная норма рабочего времени</t>
  </si>
  <si>
    <t>3. Расчет прямых затрат Сu:</t>
  </si>
  <si>
    <t>Переменная</t>
  </si>
  <si>
    <t>БЗП</t>
  </si>
  <si>
    <t>Базовая заработная плата</t>
  </si>
  <si>
    <t>Дн</t>
  </si>
  <si>
    <t>Согласно ТК ночное время с 22 до 6, т.е. 8 часов</t>
  </si>
  <si>
    <t xml:space="preserve">РО </t>
  </si>
  <si>
    <t>Резерв на отпуск</t>
  </si>
  <si>
    <t>МРОТ/СНР</t>
  </si>
  <si>
    <t>СВ</t>
  </si>
  <si>
    <t>Страховые взносы</t>
  </si>
  <si>
    <t>4. Расчет НМЦК:</t>
  </si>
  <si>
    <t>4.1 Расчет общих прямых затрат</t>
  </si>
  <si>
    <t>КР=</t>
  </si>
  <si>
    <t>4.2 Расчет КР (косвенные расходы)</t>
  </si>
  <si>
    <t>* 0,2</t>
  </si>
  <si>
    <t>4.4 Расчет Н(М)ЦК</t>
  </si>
  <si>
    <t>1. Определение идентификатора поста u:</t>
  </si>
  <si>
    <t>№u</t>
  </si>
  <si>
    <t>Описание</t>
  </si>
  <si>
    <t>Расчет</t>
  </si>
  <si>
    <t>(БЗП+Дн+Двп)/12</t>
  </si>
  <si>
    <t>(БЗП+Дн+Двп+РО)*30,2%</t>
  </si>
  <si>
    <t>Порядок расчета</t>
  </si>
  <si>
    <t>(20% от БЗП)/Кu1</t>
  </si>
  <si>
    <t>(100% от БЗП)/Кu1</t>
  </si>
  <si>
    <t>24-часовой пост ежедневно</t>
  </si>
  <si>
    <t>Количество требуемых 24-х часовых постов охраны по контракту</t>
  </si>
  <si>
    <t>n1</t>
  </si>
  <si>
    <t>-</t>
  </si>
  <si>
    <t>Uб</t>
  </si>
  <si>
    <t>Uд1</t>
  </si>
  <si>
    <t>Uд2</t>
  </si>
  <si>
    <t>U1</t>
  </si>
  <si>
    <t>2. Определение общих используемых параметров</t>
  </si>
  <si>
    <t>Двп1</t>
  </si>
  <si>
    <t>=</t>
  </si>
  <si>
    <t>дополнительный коэффициент для 24 часового поста
(объект с требованиями по антитеррористической защищенности) да = 0,1; нет = 0</t>
  </si>
  <si>
    <t>дополнительный коэффициент для 24 часового поста
(наличие спецсредств у охранника) да = 0,05; нет = 0</t>
  </si>
  <si>
    <t xml:space="preserve">доплата за выходные и праздничные (для 24 часового)
</t>
  </si>
  <si>
    <t>Минимальный размер оплаты труда (с учетом  РК= 1,3)</t>
  </si>
  <si>
    <t>4.3 Расчет П</t>
  </si>
  <si>
    <t>U</t>
  </si>
  <si>
    <t xml:space="preserve">   =</t>
  </si>
  <si>
    <t xml:space="preserve"> =</t>
  </si>
  <si>
    <t xml:space="preserve">Наличие мобильной выездной группы. Другие дополнительные услуги не оказываются. </t>
  </si>
  <si>
    <t>человеко-часов</t>
  </si>
  <si>
    <t>Расчет стоимости оказания охранных услуг</t>
  </si>
  <si>
    <t>Значение принимается равным единице (п. 2 приказа Росгвардии № 45)</t>
  </si>
  <si>
    <t>П1 (24 часа)</t>
  </si>
  <si>
    <t xml:space="preserve">Общие прямые затраты для 24 ч.поста = </t>
  </si>
  <si>
    <t>КР1 (24 часа) =</t>
  </si>
  <si>
    <t>Н(М)ЦК (24 часа)</t>
  </si>
  <si>
    <t>Описание объекта закупки</t>
  </si>
  <si>
    <t xml:space="preserve">Используемый метод определения НМЦК с обоснованием: начальная (максимальная) цена контракта определена в соответствии с частью 12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 приказом Росгвардии от 15.02.2021 №  45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услуг»  </t>
  </si>
  <si>
    <r>
      <t xml:space="preserve">U1=Uб+Uд1+Uд2+Uд.. </t>
    </r>
    <r>
      <rPr>
        <b/>
        <i/>
        <sz val="12"/>
        <rFont val="Times New Roman"/>
        <family val="1"/>
        <charset val="204"/>
      </rPr>
      <t>(сумма Uд не может превышать 0,35)</t>
    </r>
  </si>
  <si>
    <r>
      <t xml:space="preserve">базовый коэффициент </t>
    </r>
    <r>
      <rPr>
        <b/>
        <u/>
        <sz val="12"/>
        <rFont val="Times New Roman"/>
        <family val="1"/>
        <charset val="204"/>
      </rPr>
      <t>для 24 часового поста</t>
    </r>
    <r>
      <rPr>
        <sz val="12"/>
        <rFont val="Times New Roman"/>
        <family val="1"/>
        <charset val="204"/>
      </rPr>
      <t xml:space="preserve"> (равно 1)</t>
    </r>
  </si>
  <si>
    <r>
      <t xml:space="preserve">доплата за ночные часы: 
</t>
    </r>
    <r>
      <rPr>
        <b/>
        <i/>
        <sz val="12"/>
        <rFont val="Times New Roman"/>
        <family val="1"/>
        <charset val="204"/>
      </rPr>
      <t>только для 24 часовых постов</t>
    </r>
  </si>
  <si>
    <t xml:space="preserve">Результат
</t>
  </si>
  <si>
    <t xml:space="preserve">Значение
</t>
  </si>
  <si>
    <t>24-часовой, ежедневно, один охранник на посту.</t>
  </si>
  <si>
    <t>Срок оказания с 00.01 часов 01.12.2024 по 23.59 часов 31.12.2024 (31 день )</t>
  </si>
  <si>
    <t>Объем: 744</t>
  </si>
  <si>
    <t xml:space="preserve">Федеральный закон от 27.11.2023 N 548-ФЗ (19242,00*районный коэф. 70%*северный коэф. 50%); 19242*2,2
</t>
  </si>
  <si>
    <t xml:space="preserve">24 часа* 31=744 часа
</t>
  </si>
  <si>
    <t>СНР=164,9 часа (из производственного календаря на 2024г.)</t>
  </si>
  <si>
    <t>42332,40/164,9= 256,72 руб/час</t>
  </si>
  <si>
    <t>8 часов *31 календарных дней =248 ночных часа</t>
  </si>
  <si>
    <t>доплата составит: 20% * 256,72 (БЗП) *248 ночных часов = 12 733,120 руб.</t>
  </si>
  <si>
    <t>Для корректности расчета необходимо соотнести размер доплаты за ночные к БЗП. Для этого нужно размер доплаты поделить на количество часов работы поста: 12733,12 /744 =17,11 руб/час</t>
  </si>
  <si>
    <t>24 часа *0 праздничных дней (из производственного календаря на 2024г.)= 0 праздничных часов</t>
  </si>
  <si>
    <t>доплата составит: 100% * 256,72(БЗП) *0 празничных часов = 0 руб.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</si>
  <si>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 (31 день * 0 часа =0 час): 0/744 = 0  руб/час</t>
  </si>
  <si>
    <t>(256,72 + 17,11 +0/12 = 22,82руб</t>
  </si>
  <si>
    <t>(256,72 + 17,11 +0+22,82)*30,2%= 89,59 руб /час</t>
  </si>
  <si>
    <t>Сu1 (для 24 часового поста)=((256,72 + 17,11 +0+22,82+89,59)*1,15</t>
  </si>
  <si>
    <t>444,18*744*1 =</t>
  </si>
  <si>
    <t>330469,92* 0,2</t>
  </si>
  <si>
    <t>(330469,92+66093,98)*0,05</t>
  </si>
  <si>
    <t>(330469,92+66093,98+19828,20)*1,2*1</t>
  </si>
  <si>
    <t xml:space="preserve">В связи с отсутствием необходимых лимитов бюджетных обязательств, согласно показателям бюджетной сметы, </t>
  </si>
  <si>
    <t>принято решение установить НМЦК за декабрь 2024 года в размере 171 120 (сто семьдесят одна тысяча сто двадцать) рублей 00 копеек.</t>
  </si>
  <si>
    <t>Расчет начальной (максимальной) цены контракта сформирован заказчиком на основании ответов на запросы ценовой информации</t>
  </si>
  <si>
    <t>№ п.п</t>
  </si>
  <si>
    <t>Код по КТРУ</t>
  </si>
  <si>
    <t>Наименование  услуги</t>
  </si>
  <si>
    <t>Характеристика услуги</t>
  </si>
  <si>
    <t>Ед.     товара</t>
  </si>
  <si>
    <t>Кол-во</t>
  </si>
  <si>
    <t>Единичные цены за 1 час, 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</si>
  <si>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</si>
  <si>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 *</t>
  </si>
  <si>
    <t>Средняя цена, руб.</t>
  </si>
  <si>
    <t xml:space="preserve">Среднее квадратичное отклонение   </t>
  </si>
  <si>
    <t xml:space="preserve">Коэффициент вариации цен V (%)    </t>
  </si>
  <si>
    <t>80.10.12.000-00000003</t>
  </si>
  <si>
    <t>Оказание услуг частной охраны (Выставление поста охраны)</t>
  </si>
  <si>
    <t>человеко-час</t>
  </si>
  <si>
    <t xml:space="preserve"> 8 (34675) 5-00-47</t>
  </si>
  <si>
    <t>1*</t>
  </si>
  <si>
    <t>2*</t>
  </si>
  <si>
    <t>3*</t>
  </si>
  <si>
    <t>Начальная макисмальная цена контракта составляет 171 120 (сто семьдесят одна тысяча сто двадцать) рублей 00 копеек</t>
  </si>
  <si>
    <t>1*- КП № 24-23 от 31.08.2023</t>
  </si>
  <si>
    <t>2*- КП № 71-23 от 22.09.2023.</t>
  </si>
  <si>
    <t xml:space="preserve">3*- КП исх. № 19 от 18.09.2023 </t>
  </si>
  <si>
    <t>Специалист   -эксперт                                                                                                                                                                                                                                                   Н.Б. Королева</t>
  </si>
  <si>
    <t>Срок оказания с 00.01 часов 01.01.2025 по 23.59 часов 31.03.2025 (90 дней )</t>
  </si>
  <si>
    <t>Объем: 2160</t>
  </si>
  <si>
    <t xml:space="preserve">Федеральный закон от 27.11.2023 N 548-ФЗ (плановый показатель на 2025 год МРОТ 22 440*районный коэф. 70%*северный коэф. 50%); 22440,00*2,2
</t>
  </si>
  <si>
    <t>СНР= 463,0 часа (из производственного календаря на 2025г.)</t>
  </si>
  <si>
    <t>49368,00/463,00= 106,63 руб/час</t>
  </si>
  <si>
    <t>8 часов *90 календарных дней =720 ночных часа</t>
  </si>
  <si>
    <t>доплата составит: 20% * 106,63 (БЗП) *720 ночных часов = 92128,32 руб.</t>
  </si>
  <si>
    <t>Для корректности расчета необходимо соотнести размер доплаты за ночные к БЗП. Для этого нужно размер доплаты поделить на количество часов работы поста: 92128,32 /2160 =42,65 руб/час</t>
  </si>
  <si>
    <t>24 часа *4 праздничных дня (из производственного календаря на 2025г.)= 96 праздничных часов</t>
  </si>
  <si>
    <t>доплата составит: 100% * 106,63(БЗП) *96 празничных часа = 10 263,48руб.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</si>
  <si>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 (90 дней * 96 часа =8640 час): 10263,48/2160 = 4,75  руб/час</t>
  </si>
  <si>
    <t>(106,63 + 42,65 +4,75/3 = 12,84руб</t>
  </si>
  <si>
    <t>(106,63 + 42,65 +4,75+51,34)*30,2%= 48,96 руб /час</t>
  </si>
  <si>
    <t>Сu1 (для 24 часового поста)=((106,63 + 42,65 +4,75+51,34+62,02)*1,15</t>
  </si>
  <si>
    <t>307,50*2160*1 =</t>
  </si>
  <si>
    <t>664200,00* 0,2</t>
  </si>
  <si>
    <t>(664200,00+132840)*0,05</t>
  </si>
  <si>
    <t>(664200,00+132840+39852)*1,2*1</t>
  </si>
  <si>
    <t>принято решение установить НМЦК за 1 квартал  2025 года в размере 756000 (семьсот пятьдесят шесть тысяч) рублей 00 копеек.</t>
  </si>
  <si>
    <t>Оказание услуг по охране объекта с  00.01 часов 01.01.2025 по 23.59 часов 31.03.2025 (90 дней )</t>
  </si>
  <si>
    <t>Начальная макисмальная цена контракта составляет 756000 (семьсот пятьдесят шесть тысяч) рублей 00 копеек.</t>
  </si>
  <si>
    <t>1*- КП № 43-24 от 22.07.2024</t>
  </si>
  <si>
    <t>2*- КП № 06 от 13.06.2024</t>
  </si>
  <si>
    <t>3*- КП исх. № 20 от 13.06.2024</t>
  </si>
  <si>
    <t>Итого за период с 01.12.2024 по 31.03.2025 года начальная (максимальная) цена контракта составляет 927 120 (девятьсот двадцать семь тысяч сто двадцать) рублей 00 копеек.</t>
  </si>
  <si>
    <t xml:space="preserve">Приложение № 2 </t>
  </si>
  <si>
    <t>к извещению об осуществлении аукциона в электронной форме</t>
  </si>
  <si>
    <t xml:space="preserve">Специалист   -эксперт       Н.Б. Королева                                                                                                                                                                                                                 </t>
  </si>
  <si>
    <t>Оказание услуг по охране объекта с  00.01 часов 01.12.2024 по 23.59 часов 20.12.2024 (20 дней )</t>
  </si>
  <si>
    <t>Общая стоимость, рублей</t>
  </si>
  <si>
    <t>Средняя стоимость, рублей</t>
  </si>
  <si>
    <t>Оказание услуг по охране объекта с  00.01 часов 21.12.2024 по 23.59 часов 31.12.2024 (11 дней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</si>
</sst>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/>
    <xf numFmtId="0" fontId="4" fillId="0" borderId="0" xfId="0" applyFont="1" applyFill="1" applyAlignment="1">
      <alignment horizontal="justify" vertical="center"/>
    </xf>
    <xf numFmtId="4" fontId="7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2" fontId="7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3" fontId="15" fillId="0" borderId="0" xfId="2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3" fontId="15" fillId="0" borderId="1" xfId="2" applyFont="1" applyFill="1" applyBorder="1" applyAlignment="1">
      <alignment horizontal="left" vertical="center" wrapText="1"/>
    </xf>
    <xf numFmtId="43" fontId="13" fillId="0" borderId="1" xfId="2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3" fontId="13" fillId="0" borderId="1" xfId="2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/>
    <xf numFmtId="4" fontId="15" fillId="0" borderId="0" xfId="0" applyNumberFormat="1" applyFont="1" applyFill="1"/>
    <xf numFmtId="0" fontId="17" fillId="0" borderId="0" xfId="0" applyFont="1" applyBorder="1" applyAlignment="1">
      <alignment horizontal="right" vertical="center"/>
    </xf>
    <xf numFmtId="4" fontId="13" fillId="0" borderId="0" xfId="0" applyNumberFormat="1" applyFont="1" applyFill="1" applyBorder="1"/>
    <xf numFmtId="0" fontId="18" fillId="2" borderId="0" xfId="0" quotePrefix="1" applyFont="1" applyFill="1" applyAlignment="1">
      <alignment horizontal="left"/>
    </xf>
    <xf numFmtId="0" fontId="18" fillId="2" borderId="0" xfId="0" applyFont="1" applyFill="1"/>
    <xf numFmtId="0" fontId="18" fillId="2" borderId="0" xfId="0" applyFont="1" applyFill="1" applyAlignment="1"/>
    <xf numFmtId="0" fontId="18" fillId="0" borderId="0" xfId="0" applyFont="1"/>
    <xf numFmtId="0" fontId="18" fillId="2" borderId="0" xfId="0" applyFont="1" applyFill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left" wrapText="1"/>
    </xf>
    <xf numFmtId="0" fontId="4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justify" vertical="center"/>
    </xf>
    <xf numFmtId="0" fontId="10" fillId="2" borderId="0" xfId="0" applyFont="1" applyFill="1"/>
    <xf numFmtId="49" fontId="7" fillId="2" borderId="0" xfId="0" applyNumberFormat="1" applyFont="1" applyFill="1"/>
    <xf numFmtId="4" fontId="7" fillId="2" borderId="0" xfId="0" applyNumberFormat="1" applyFont="1" applyFill="1"/>
    <xf numFmtId="0" fontId="13" fillId="0" borderId="4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14" fontId="18" fillId="0" borderId="0" xfId="0" applyNumberFormat="1" applyFont="1" applyAlignment="1">
      <alignment horizontal="left"/>
    </xf>
    <xf numFmtId="0" fontId="14" fillId="0" borderId="0" xfId="0" applyFont="1" applyAlignment="1"/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3" fontId="15" fillId="0" borderId="1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18" fillId="0" borderId="0" xfId="0" applyFont="1" applyAlignment="1">
      <alignment horizontal="left" wrapText="1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28</xdr:row>
      <xdr:rowOff>200025</xdr:rowOff>
    </xdr:from>
    <xdr:to>
      <xdr:col>7</xdr:col>
      <xdr:colOff>1552575</xdr:colOff>
      <xdr:row>31</xdr:row>
      <xdr:rowOff>37330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9810750"/>
          <a:ext cx="5819775" cy="637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58</xdr:row>
      <xdr:rowOff>0</xdr:rowOff>
    </xdr:from>
    <xdr:to>
      <xdr:col>2</xdr:col>
      <xdr:colOff>247650</xdr:colOff>
      <xdr:row>59</xdr:row>
      <xdr:rowOff>0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134552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51</xdr:row>
      <xdr:rowOff>76200</xdr:rowOff>
    </xdr:from>
    <xdr:to>
      <xdr:col>1</xdr:col>
      <xdr:colOff>104775</xdr:colOff>
      <xdr:row>54</xdr:row>
      <xdr:rowOff>85725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0289500"/>
          <a:ext cx="1009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1229995</xdr:colOff>
      <xdr:row>49</xdr:row>
      <xdr:rowOff>100330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4075"/>
          <a:ext cx="4192270" cy="500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2</xdr:col>
      <xdr:colOff>319405</xdr:colOff>
      <xdr:row>64</xdr:row>
      <xdr:rowOff>165735</xdr:rowOff>
    </xdr:to>
    <xdr:pic>
      <xdr:nvPicPr>
        <xdr:cNvPr id="12" name="Рисунок 11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0200"/>
          <a:ext cx="2233930" cy="3276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685800</xdr:colOff>
      <xdr:row>117</xdr:row>
      <xdr:rowOff>200025</xdr:rowOff>
    </xdr:from>
    <xdr:to>
      <xdr:col>7</xdr:col>
      <xdr:colOff>1552575</xdr:colOff>
      <xdr:row>120</xdr:row>
      <xdr:rowOff>37330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267700"/>
          <a:ext cx="7534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147</xdr:row>
      <xdr:rowOff>0</xdr:rowOff>
    </xdr:from>
    <xdr:to>
      <xdr:col>2</xdr:col>
      <xdr:colOff>247650</xdr:colOff>
      <xdr:row>148</xdr:row>
      <xdr:rowOff>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659350"/>
          <a:ext cx="1895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140</xdr:row>
      <xdr:rowOff>76200</xdr:rowOff>
    </xdr:from>
    <xdr:ext cx="1009650" cy="609600"/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240125"/>
          <a:ext cx="1009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4192270" cy="500380"/>
    <xdr:pic>
      <xdr:nvPicPr>
        <xdr:cNvPr id="14" name="Рисунок 1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0025"/>
          <a:ext cx="4192270" cy="5003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152</xdr:row>
      <xdr:rowOff>0</xdr:rowOff>
    </xdr:from>
    <xdr:ext cx="2233930" cy="327660"/>
    <xdr:pic>
      <xdr:nvPicPr>
        <xdr:cNvPr id="15" name="Рисунок 14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233930" cy="3276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0"/>
  <sheetViews>
    <sheetView tabSelected="1" topLeftCell="A166" workbookViewId="0">
      <selection sqref="A1:X180"/>
    </sheetView>
  </sheetViews>
  <sheetFormatPr defaultRowHeight="15" x14ac:dyDescent="0.25"/>
  <cols>
    <col min="1" max="1" width="15.140625" style="1" customWidth="1"/>
    <col min="2" max="2" width="13.5703125" style="1" customWidth="1"/>
    <col min="3" max="3" width="15.7109375" style="1" customWidth="1"/>
    <col min="4" max="4" width="29.140625" style="1" customWidth="1"/>
    <col min="5" max="5" width="16.42578125" style="1" customWidth="1"/>
    <col min="6" max="6" width="18.42578125" style="1" customWidth="1"/>
    <col min="7" max="7" width="11.28515625" style="1" customWidth="1"/>
    <col min="8" max="9" width="11.140625" style="1" customWidth="1"/>
    <col min="10" max="10" width="18.42578125" style="1" customWidth="1"/>
    <col min="11" max="16" width="9.140625" style="1" hidden="1" customWidth="1"/>
    <col min="17" max="17" width="4.42578125" style="1" hidden="1" customWidth="1"/>
    <col min="18" max="24" width="9.140625" style="1" hidden="1" customWidth="1"/>
    <col min="25" max="26" width="9.140625" style="1"/>
    <col min="27" max="27" width="1.7109375" style="1" customWidth="1"/>
    <col min="28" max="16384" width="9.140625" style="1"/>
  </cols>
  <sheetData>
    <row r="1" spans="1:24" x14ac:dyDescent="0.25">
      <c r="G1" s="76" t="s">
        <v>154</v>
      </c>
      <c r="H1" s="76"/>
      <c r="I1" s="76"/>
      <c r="J1" s="76"/>
    </row>
    <row r="2" spans="1:24" x14ac:dyDescent="0.25">
      <c r="G2" s="76" t="s">
        <v>155</v>
      </c>
      <c r="H2" s="76"/>
      <c r="I2" s="76"/>
      <c r="J2" s="76"/>
    </row>
    <row r="4" spans="1:24" ht="37.5" customHeight="1" x14ac:dyDescent="0.25">
      <c r="A4" s="146" t="s">
        <v>69</v>
      </c>
      <c r="B4" s="147"/>
      <c r="C4" s="147"/>
      <c r="D4" s="147"/>
      <c r="E4" s="147"/>
      <c r="F4" s="147"/>
      <c r="G4" s="147"/>
      <c r="H4" s="147"/>
      <c r="I4" s="147"/>
      <c r="J4" s="14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" customHeight="1" x14ac:dyDescent="0.25">
      <c r="A5" s="5" t="s">
        <v>75</v>
      </c>
      <c r="B5" s="6"/>
      <c r="C5" s="6"/>
      <c r="D5" s="6"/>
      <c r="E5" s="6"/>
      <c r="F5" s="6"/>
      <c r="G5" s="6"/>
      <c r="H5" s="6"/>
      <c r="I5" s="6"/>
      <c r="J5" s="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63.75" customHeight="1" x14ac:dyDescent="0.25">
      <c r="A6" s="144" t="s">
        <v>76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pans="1:24" ht="20.25" customHeight="1" x14ac:dyDescent="0.25">
      <c r="A7" s="6" t="s">
        <v>0</v>
      </c>
      <c r="B7" s="6"/>
      <c r="C7" s="6"/>
      <c r="D7" s="6"/>
      <c r="E7" s="6"/>
      <c r="F7" s="6"/>
      <c r="G7" s="6"/>
      <c r="H7" s="6"/>
      <c r="I7" s="6"/>
      <c r="J7" s="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6" t="s">
        <v>82</v>
      </c>
      <c r="B8" s="6"/>
      <c r="C8" s="6"/>
      <c r="D8" s="6"/>
      <c r="E8" s="6"/>
      <c r="F8" s="6"/>
      <c r="G8" s="6"/>
      <c r="H8" s="6"/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6.5" customHeight="1" x14ac:dyDescent="0.25">
      <c r="A9" s="6" t="s">
        <v>67</v>
      </c>
      <c r="B9" s="6"/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7.25" customHeight="1" x14ac:dyDescent="0.25">
      <c r="A10" s="6" t="s">
        <v>83</v>
      </c>
      <c r="B10" s="6"/>
      <c r="C10" s="6"/>
      <c r="D10" s="6"/>
      <c r="E10" s="6"/>
      <c r="F10" s="6"/>
      <c r="G10" s="6"/>
      <c r="H10" s="6"/>
      <c r="I10" s="6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" customHeight="1" x14ac:dyDescent="0.25">
      <c r="A11" s="6" t="s">
        <v>84</v>
      </c>
      <c r="B11" s="6" t="s">
        <v>68</v>
      </c>
      <c r="C11" s="6"/>
      <c r="D11" s="6"/>
      <c r="E11" s="6"/>
      <c r="F11" s="6"/>
      <c r="G11" s="6"/>
      <c r="H11" s="6"/>
      <c r="I11" s="6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1" customHeight="1" x14ac:dyDescent="0.25">
      <c r="A12" s="6" t="s">
        <v>39</v>
      </c>
      <c r="B12" s="6"/>
      <c r="C12" s="6"/>
      <c r="D12" s="6"/>
      <c r="E12" s="6"/>
      <c r="F12" s="6"/>
      <c r="G12" s="6"/>
      <c r="H12" s="6"/>
      <c r="I12" s="6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7" t="s">
        <v>40</v>
      </c>
      <c r="B13" s="145" t="s">
        <v>41</v>
      </c>
      <c r="C13" s="145"/>
      <c r="D13" s="145"/>
      <c r="E13" s="145"/>
      <c r="F13" s="145"/>
      <c r="G13" s="6"/>
      <c r="H13" s="6"/>
      <c r="I13" s="6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7" t="s">
        <v>55</v>
      </c>
      <c r="B14" s="140" t="s">
        <v>48</v>
      </c>
      <c r="C14" s="140"/>
      <c r="D14" s="140"/>
      <c r="E14" s="140"/>
      <c r="F14" s="140"/>
      <c r="G14" s="8"/>
      <c r="H14" s="6"/>
      <c r="I14" s="6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0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6" t="s">
        <v>56</v>
      </c>
      <c r="B16" s="6"/>
      <c r="C16" s="6"/>
      <c r="D16" s="6"/>
      <c r="E16" s="6"/>
      <c r="F16" s="6"/>
      <c r="G16" s="6"/>
      <c r="H16" s="6"/>
      <c r="I16" s="6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7" ht="32.25" customHeight="1" x14ac:dyDescent="0.25">
      <c r="A17" s="9" t="s">
        <v>14</v>
      </c>
      <c r="B17" s="132" t="s">
        <v>15</v>
      </c>
      <c r="C17" s="132"/>
      <c r="D17" s="132"/>
      <c r="E17" s="132"/>
      <c r="F17" s="132" t="s">
        <v>16</v>
      </c>
      <c r="G17" s="132"/>
      <c r="H17" s="132"/>
      <c r="I17" s="9" t="s">
        <v>17</v>
      </c>
      <c r="J17" s="10" t="s">
        <v>81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7" s="2" customFormat="1" ht="21.75" customHeight="1" x14ac:dyDescent="0.25">
      <c r="A18" s="11" t="s">
        <v>50</v>
      </c>
      <c r="B18" s="141" t="s">
        <v>49</v>
      </c>
      <c r="C18" s="141"/>
      <c r="D18" s="141"/>
      <c r="E18" s="141"/>
      <c r="F18" s="142">
        <v>1</v>
      </c>
      <c r="G18" s="142"/>
      <c r="H18" s="142"/>
      <c r="I18" s="12" t="s">
        <v>18</v>
      </c>
      <c r="J18" s="12">
        <v>1</v>
      </c>
      <c r="K18" s="13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7" ht="33.75" customHeight="1" x14ac:dyDescent="0.25">
      <c r="A19" s="11" t="s">
        <v>1</v>
      </c>
      <c r="B19" s="136" t="s">
        <v>62</v>
      </c>
      <c r="C19" s="137"/>
      <c r="D19" s="137"/>
      <c r="E19" s="138"/>
      <c r="F19" s="135" t="s">
        <v>85</v>
      </c>
      <c r="G19" s="135"/>
      <c r="H19" s="135"/>
      <c r="I19" s="12" t="s">
        <v>4</v>
      </c>
      <c r="J19" s="15">
        <v>42332.4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7" ht="34.5" customHeight="1" x14ac:dyDescent="0.25">
      <c r="A20" s="16" t="s">
        <v>2</v>
      </c>
      <c r="B20" s="139" t="s">
        <v>3</v>
      </c>
      <c r="C20" s="139"/>
      <c r="D20" s="139"/>
      <c r="E20" s="139"/>
      <c r="F20" s="133" t="s">
        <v>70</v>
      </c>
      <c r="G20" s="133"/>
      <c r="H20" s="133"/>
      <c r="I20" s="12" t="s">
        <v>5</v>
      </c>
      <c r="J20" s="15">
        <v>1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7" ht="15.75" x14ac:dyDescent="0.25">
      <c r="A21" s="11" t="s">
        <v>6</v>
      </c>
      <c r="B21" s="127" t="s">
        <v>7</v>
      </c>
      <c r="C21" s="127"/>
      <c r="D21" s="127"/>
      <c r="E21" s="127"/>
      <c r="F21" s="127" t="s">
        <v>8</v>
      </c>
      <c r="G21" s="127"/>
      <c r="H21" s="127"/>
      <c r="I21" s="12" t="s">
        <v>5</v>
      </c>
      <c r="J21" s="15">
        <v>20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7" ht="15.75" x14ac:dyDescent="0.25">
      <c r="A22" s="11" t="s">
        <v>10</v>
      </c>
      <c r="B22" s="127" t="s">
        <v>11</v>
      </c>
      <c r="C22" s="127"/>
      <c r="D22" s="127"/>
      <c r="E22" s="127"/>
      <c r="F22" s="127" t="s">
        <v>8</v>
      </c>
      <c r="G22" s="127"/>
      <c r="H22" s="127"/>
      <c r="I22" s="12" t="s">
        <v>5</v>
      </c>
      <c r="J22" s="15">
        <v>30.2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ht="19.5" customHeight="1" x14ac:dyDescent="0.25">
      <c r="A23" s="16" t="s">
        <v>64</v>
      </c>
      <c r="B23" s="127" t="s">
        <v>9</v>
      </c>
      <c r="C23" s="127"/>
      <c r="D23" s="127"/>
      <c r="E23" s="127"/>
      <c r="F23" s="133" t="s">
        <v>77</v>
      </c>
      <c r="G23" s="133"/>
      <c r="H23" s="133"/>
      <c r="I23" s="12" t="s">
        <v>51</v>
      </c>
      <c r="J23" s="15">
        <v>1.1499999999999999</v>
      </c>
      <c r="K23" s="1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7" ht="33" customHeight="1" x14ac:dyDescent="0.25">
      <c r="A24" s="16" t="s">
        <v>52</v>
      </c>
      <c r="B24" s="127" t="s">
        <v>9</v>
      </c>
      <c r="C24" s="127"/>
      <c r="D24" s="127"/>
      <c r="E24" s="127"/>
      <c r="F24" s="134" t="s">
        <v>78</v>
      </c>
      <c r="G24" s="134"/>
      <c r="H24" s="134"/>
      <c r="I24" s="12" t="s">
        <v>51</v>
      </c>
      <c r="J24" s="15">
        <v>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ht="32.25" customHeight="1" x14ac:dyDescent="0.25">
      <c r="A25" s="16" t="s">
        <v>53</v>
      </c>
      <c r="B25" s="127" t="s">
        <v>9</v>
      </c>
      <c r="C25" s="127"/>
      <c r="D25" s="127"/>
      <c r="E25" s="127"/>
      <c r="F25" s="133" t="s">
        <v>60</v>
      </c>
      <c r="G25" s="134"/>
      <c r="H25" s="134"/>
      <c r="I25" s="12" t="s">
        <v>51</v>
      </c>
      <c r="J25" s="15">
        <v>0.05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ht="82.5" customHeight="1" x14ac:dyDescent="0.25">
      <c r="A26" s="16" t="s">
        <v>54</v>
      </c>
      <c r="B26" s="127" t="s">
        <v>9</v>
      </c>
      <c r="C26" s="127"/>
      <c r="D26" s="127"/>
      <c r="E26" s="127"/>
      <c r="F26" s="133" t="s">
        <v>59</v>
      </c>
      <c r="G26" s="134"/>
      <c r="H26" s="134"/>
      <c r="I26" s="29" t="s">
        <v>51</v>
      </c>
      <c r="J26" s="15">
        <v>0.1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3"/>
      <c r="Z26" s="3"/>
      <c r="AA26" s="3"/>
    </row>
    <row r="27" spans="1:27" ht="29.25" customHeight="1" x14ac:dyDescent="0.25">
      <c r="A27" s="11" t="s">
        <v>19</v>
      </c>
      <c r="B27" s="127" t="s">
        <v>12</v>
      </c>
      <c r="C27" s="127"/>
      <c r="D27" s="127"/>
      <c r="E27" s="127"/>
      <c r="F27" s="135" t="s">
        <v>86</v>
      </c>
      <c r="G27" s="135"/>
      <c r="H27" s="135"/>
      <c r="I27" s="29" t="s">
        <v>20</v>
      </c>
      <c r="J27" s="15">
        <v>744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3"/>
      <c r="Z27" s="3"/>
      <c r="AA27" s="3"/>
    </row>
    <row r="28" spans="1:27" ht="37.5" customHeight="1" x14ac:dyDescent="0.25">
      <c r="A28" s="11" t="s">
        <v>13</v>
      </c>
      <c r="B28" s="127" t="s">
        <v>21</v>
      </c>
      <c r="C28" s="127"/>
      <c r="D28" s="127"/>
      <c r="E28" s="127"/>
      <c r="F28" s="128" t="s">
        <v>87</v>
      </c>
      <c r="G28" s="128"/>
      <c r="H28" s="128"/>
      <c r="I28" s="12" t="s">
        <v>20</v>
      </c>
      <c r="J28" s="15">
        <v>164.9</v>
      </c>
      <c r="K28" s="17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7" ht="1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7" ht="23.25" customHeight="1" x14ac:dyDescent="0.25">
      <c r="A30" s="6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7" ht="24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7" ht="15" hidden="1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9" ht="31.5" x14ac:dyDescent="0.25">
      <c r="A33" s="18" t="s">
        <v>23</v>
      </c>
      <c r="B33" s="129" t="s">
        <v>15</v>
      </c>
      <c r="C33" s="130"/>
      <c r="D33" s="131"/>
      <c r="E33" s="132" t="s">
        <v>45</v>
      </c>
      <c r="F33" s="132"/>
      <c r="G33" s="129" t="s">
        <v>42</v>
      </c>
      <c r="H33" s="130"/>
      <c r="I33" s="131"/>
      <c r="J33" s="10" t="s">
        <v>80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9" ht="15" customHeight="1" x14ac:dyDescent="0.25">
      <c r="A34" s="19" t="s">
        <v>24</v>
      </c>
      <c r="B34" s="92" t="s">
        <v>25</v>
      </c>
      <c r="C34" s="93"/>
      <c r="D34" s="94"/>
      <c r="E34" s="91" t="s">
        <v>30</v>
      </c>
      <c r="F34" s="91"/>
      <c r="G34" s="106" t="s">
        <v>88</v>
      </c>
      <c r="H34" s="107"/>
      <c r="I34" s="108"/>
      <c r="J34" s="20">
        <v>256.72000000000003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9" ht="28.5" customHeight="1" x14ac:dyDescent="0.25">
      <c r="A35" s="103" t="s">
        <v>26</v>
      </c>
      <c r="B35" s="106" t="s">
        <v>79</v>
      </c>
      <c r="C35" s="124"/>
      <c r="D35" s="116"/>
      <c r="E35" s="115" t="s">
        <v>46</v>
      </c>
      <c r="F35" s="116"/>
      <c r="G35" s="121" t="s">
        <v>27</v>
      </c>
      <c r="H35" s="122"/>
      <c r="I35" s="126"/>
      <c r="J35" s="95">
        <v>17.11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9" ht="27" customHeight="1" x14ac:dyDescent="0.25">
      <c r="A36" s="104"/>
      <c r="B36" s="117"/>
      <c r="C36" s="125"/>
      <c r="D36" s="118"/>
      <c r="E36" s="117"/>
      <c r="F36" s="118"/>
      <c r="G36" s="97" t="s">
        <v>89</v>
      </c>
      <c r="H36" s="98"/>
      <c r="I36" s="99"/>
      <c r="J36" s="9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9" ht="31.5" customHeight="1" x14ac:dyDescent="0.25">
      <c r="A37" s="104"/>
      <c r="B37" s="117"/>
      <c r="C37" s="125"/>
      <c r="D37" s="118"/>
      <c r="E37" s="117"/>
      <c r="F37" s="118"/>
      <c r="G37" s="97" t="s">
        <v>90</v>
      </c>
      <c r="H37" s="98"/>
      <c r="I37" s="99"/>
      <c r="J37" s="9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9" ht="73.5" customHeight="1" x14ac:dyDescent="0.25">
      <c r="A38" s="105"/>
      <c r="B38" s="117"/>
      <c r="C38" s="125"/>
      <c r="D38" s="118"/>
      <c r="E38" s="117"/>
      <c r="F38" s="118"/>
      <c r="G38" s="100" t="s">
        <v>91</v>
      </c>
      <c r="H38" s="101"/>
      <c r="I38" s="102"/>
      <c r="J38" s="9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9" ht="31.5" customHeight="1" x14ac:dyDescent="0.25">
      <c r="A39" s="103" t="s">
        <v>57</v>
      </c>
      <c r="B39" s="106" t="s">
        <v>61</v>
      </c>
      <c r="C39" s="107"/>
      <c r="D39" s="108"/>
      <c r="E39" s="115" t="s">
        <v>47</v>
      </c>
      <c r="F39" s="116"/>
      <c r="G39" s="121" t="s">
        <v>92</v>
      </c>
      <c r="H39" s="122"/>
      <c r="I39" s="122"/>
      <c r="J39" s="95">
        <v>0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3"/>
      <c r="Z39" s="3"/>
    </row>
    <row r="40" spans="1:29" ht="37.5" customHeight="1" x14ac:dyDescent="0.25">
      <c r="A40" s="104"/>
      <c r="B40" s="109"/>
      <c r="C40" s="110"/>
      <c r="D40" s="111"/>
      <c r="E40" s="117"/>
      <c r="F40" s="118"/>
      <c r="G40" s="97" t="s">
        <v>93</v>
      </c>
      <c r="H40" s="98"/>
      <c r="I40" s="99"/>
      <c r="J40" s="9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3"/>
      <c r="Z40" s="3"/>
    </row>
    <row r="41" spans="1:29" ht="115.5" customHeight="1" x14ac:dyDescent="0.25">
      <c r="A41" s="105"/>
      <c r="B41" s="112"/>
      <c r="C41" s="113"/>
      <c r="D41" s="114"/>
      <c r="E41" s="119"/>
      <c r="F41" s="120"/>
      <c r="G41" s="100" t="s">
        <v>94</v>
      </c>
      <c r="H41" s="101"/>
      <c r="I41" s="102"/>
      <c r="J41" s="123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3"/>
      <c r="Z41" s="3"/>
    </row>
    <row r="42" spans="1:29" ht="25.5" customHeight="1" x14ac:dyDescent="0.25">
      <c r="A42" s="19" t="s">
        <v>28</v>
      </c>
      <c r="B42" s="88" t="s">
        <v>29</v>
      </c>
      <c r="C42" s="89"/>
      <c r="D42" s="90"/>
      <c r="E42" s="91" t="s">
        <v>43</v>
      </c>
      <c r="F42" s="91"/>
      <c r="G42" s="92" t="s">
        <v>95</v>
      </c>
      <c r="H42" s="93"/>
      <c r="I42" s="94"/>
      <c r="J42" s="30">
        <v>22.82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3"/>
      <c r="Z42" s="3"/>
      <c r="AA42" s="3"/>
      <c r="AB42" s="3"/>
      <c r="AC42" s="3"/>
    </row>
    <row r="43" spans="1:29" ht="27" customHeight="1" x14ac:dyDescent="0.25">
      <c r="A43" s="19" t="s">
        <v>31</v>
      </c>
      <c r="B43" s="88" t="s">
        <v>32</v>
      </c>
      <c r="C43" s="89"/>
      <c r="D43" s="90"/>
      <c r="E43" s="91" t="s">
        <v>44</v>
      </c>
      <c r="F43" s="91"/>
      <c r="G43" s="92" t="s">
        <v>96</v>
      </c>
      <c r="H43" s="93"/>
      <c r="I43" s="94"/>
      <c r="J43" s="21">
        <v>89.59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3"/>
      <c r="Z43" s="3"/>
      <c r="AA43" s="3"/>
      <c r="AB43" s="3"/>
      <c r="AC43" s="3"/>
    </row>
    <row r="44" spans="1:29" ht="23.25" customHeight="1" x14ac:dyDescent="0.25">
      <c r="A44" s="6"/>
      <c r="B44" s="6"/>
      <c r="C44" s="6"/>
      <c r="D44" s="6"/>
      <c r="E44" s="3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3"/>
      <c r="Z44" s="3"/>
      <c r="AA44" s="3"/>
      <c r="AB44" s="3"/>
      <c r="AC44" s="3"/>
    </row>
    <row r="45" spans="1:29" ht="22.5" customHeight="1" x14ac:dyDescent="0.25">
      <c r="A45" s="6" t="s">
        <v>97</v>
      </c>
      <c r="B45" s="6"/>
      <c r="C45" s="6"/>
      <c r="D45" s="6"/>
      <c r="E45" s="6"/>
      <c r="F45" s="6"/>
      <c r="G45" s="22" t="s">
        <v>58</v>
      </c>
      <c r="H45" s="23">
        <v>444.18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3"/>
      <c r="Z45" s="3"/>
      <c r="AA45" s="3"/>
      <c r="AB45" s="3"/>
      <c r="AC45" s="3"/>
    </row>
    <row r="46" spans="1:29" ht="11.2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3"/>
      <c r="Z46" s="3"/>
      <c r="AA46" s="3"/>
      <c r="AB46" s="3"/>
      <c r="AC46" s="3"/>
    </row>
    <row r="47" spans="1:29" ht="15.75" customHeight="1" x14ac:dyDescent="0.25">
      <c r="A47" s="5" t="s">
        <v>33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3"/>
      <c r="Z47" s="3"/>
      <c r="AA47" s="3"/>
      <c r="AB47" s="3"/>
      <c r="AC47" s="3"/>
    </row>
    <row r="48" spans="1:29" ht="15.7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3"/>
      <c r="Z48" s="3"/>
      <c r="AA48" s="3"/>
      <c r="AB48" s="3"/>
      <c r="AC48" s="3"/>
    </row>
    <row r="49" spans="1:29" ht="15.7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3"/>
      <c r="Z49" s="3"/>
      <c r="AA49" s="3"/>
      <c r="AB49" s="3"/>
      <c r="AC49" s="3"/>
    </row>
    <row r="50" spans="1:29" ht="9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3"/>
      <c r="Z50" s="3"/>
      <c r="AA50" s="3"/>
      <c r="AB50" s="3"/>
      <c r="AC50" s="3"/>
    </row>
    <row r="51" spans="1:29" ht="16.5" customHeight="1" x14ac:dyDescent="0.25">
      <c r="A51" s="5" t="s">
        <v>34</v>
      </c>
      <c r="B51" s="6"/>
      <c r="C51" s="6"/>
      <c r="D51" s="6"/>
      <c r="E51" s="6"/>
      <c r="F51" s="6"/>
      <c r="G51" s="6"/>
      <c r="H51" s="6"/>
      <c r="I51" s="6"/>
      <c r="J51" s="6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9" ht="15.7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9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9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9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9" ht="14.25" customHeight="1" x14ac:dyDescent="0.25">
      <c r="A56" s="5" t="s">
        <v>72</v>
      </c>
      <c r="B56" s="6"/>
      <c r="C56" s="6"/>
      <c r="D56" s="6"/>
      <c r="E56" s="23" t="s">
        <v>98</v>
      </c>
      <c r="F56" s="23">
        <v>330469.92</v>
      </c>
      <c r="G56" s="6" t="s">
        <v>4</v>
      </c>
      <c r="H56" s="6"/>
      <c r="I56" s="6"/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9" ht="24.75" customHeight="1" x14ac:dyDescent="0.25">
      <c r="A57" s="5"/>
      <c r="B57" s="6"/>
      <c r="C57" s="6"/>
      <c r="D57" s="6"/>
      <c r="E57" s="6"/>
      <c r="F57" s="23"/>
      <c r="G57" s="6"/>
      <c r="H57" s="6"/>
      <c r="I57" s="6"/>
      <c r="J57" s="6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9" ht="15.75" customHeight="1" x14ac:dyDescent="0.25">
      <c r="A58" s="5" t="s">
        <v>36</v>
      </c>
      <c r="B58" s="6"/>
      <c r="C58" s="6"/>
      <c r="D58" s="6"/>
      <c r="E58" s="6"/>
      <c r="F58" s="6"/>
      <c r="G58" s="6"/>
      <c r="H58" s="6"/>
      <c r="I58" s="6"/>
      <c r="J58" s="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9" ht="27" customHeight="1" x14ac:dyDescent="0.25">
      <c r="A59" s="5" t="s">
        <v>35</v>
      </c>
      <c r="B59" s="6"/>
      <c r="C59" s="24" t="s">
        <v>37</v>
      </c>
      <c r="D59" s="6"/>
      <c r="E59" s="6"/>
      <c r="F59" s="6"/>
      <c r="G59" s="6"/>
      <c r="H59" s="6"/>
      <c r="I59" s="6"/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9" ht="20.2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9" ht="24" customHeight="1" x14ac:dyDescent="0.25">
      <c r="A61" s="5" t="s">
        <v>73</v>
      </c>
      <c r="B61" s="25"/>
      <c r="C61" s="23"/>
      <c r="D61" s="26" t="s">
        <v>99</v>
      </c>
      <c r="E61" s="6" t="s">
        <v>65</v>
      </c>
      <c r="F61" s="23">
        <v>66093.98</v>
      </c>
      <c r="G61" s="6" t="s">
        <v>4</v>
      </c>
      <c r="H61" s="6"/>
      <c r="I61" s="6"/>
      <c r="J61" s="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9" ht="42.75" customHeight="1" x14ac:dyDescent="0.25">
      <c r="A62" s="5"/>
      <c r="B62" s="25"/>
      <c r="C62" s="23"/>
      <c r="D62" s="6"/>
      <c r="E62" s="23"/>
      <c r="F62" s="6"/>
      <c r="G62" s="6"/>
      <c r="H62" s="6"/>
      <c r="I62" s="6"/>
      <c r="J62" s="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9" ht="16.5" customHeight="1" x14ac:dyDescent="0.25">
      <c r="A63" s="5" t="s">
        <v>63</v>
      </c>
      <c r="B63" s="6"/>
      <c r="C63" s="6"/>
      <c r="D63" s="6"/>
      <c r="E63" s="6"/>
      <c r="F63" s="6"/>
      <c r="G63" s="6"/>
      <c r="H63" s="6"/>
      <c r="I63" s="6"/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9" ht="12.75" customHeight="1" x14ac:dyDescent="0.25">
      <c r="A64" s="27"/>
      <c r="B64" s="6"/>
      <c r="C64" s="6"/>
      <c r="D64" s="6"/>
      <c r="E64" s="6"/>
      <c r="F64" s="6"/>
      <c r="G64" s="6"/>
      <c r="H64" s="6"/>
      <c r="I64" s="6"/>
      <c r="J64" s="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7" ht="15.75" x14ac:dyDescent="0.25">
      <c r="A65" s="6"/>
      <c r="B65" s="6"/>
      <c r="C65" s="17"/>
      <c r="D65" s="17"/>
      <c r="E65" s="17"/>
      <c r="F65" s="17"/>
      <c r="G65" s="17"/>
      <c r="H65" s="6"/>
      <c r="I65" s="6"/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7" ht="15.75" x14ac:dyDescent="0.25">
      <c r="A66" s="5" t="s">
        <v>71</v>
      </c>
      <c r="B66" s="6"/>
      <c r="C66" s="6"/>
      <c r="D66" s="26" t="s">
        <v>100</v>
      </c>
      <c r="E66" s="6" t="s">
        <v>66</v>
      </c>
      <c r="F66" s="23">
        <v>19828.2</v>
      </c>
      <c r="G66" s="6" t="s">
        <v>4</v>
      </c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7" ht="15.75" x14ac:dyDescent="0.25">
      <c r="A67" s="5"/>
      <c r="B67" s="6"/>
      <c r="C67" s="23"/>
      <c r="D67" s="6"/>
      <c r="E67" s="23"/>
      <c r="F67" s="6"/>
      <c r="G67" s="6"/>
      <c r="H67" s="6"/>
      <c r="I67" s="6"/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7" ht="12.75" customHeight="1" x14ac:dyDescent="0.25">
      <c r="A68" s="5" t="s">
        <v>38</v>
      </c>
      <c r="B68" s="6"/>
      <c r="C68" s="6"/>
      <c r="D68" s="6"/>
      <c r="E68" s="6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7" ht="50.25" customHeight="1" x14ac:dyDescent="0.25">
      <c r="A69" s="5" t="s">
        <v>74</v>
      </c>
      <c r="B69" s="6"/>
      <c r="C69" s="24"/>
      <c r="D69" s="26" t="s">
        <v>101</v>
      </c>
      <c r="E69" s="6"/>
      <c r="F69" s="28">
        <v>499670.51</v>
      </c>
      <c r="G69" s="6" t="s">
        <v>4</v>
      </c>
      <c r="H69" s="6"/>
      <c r="I69" s="6"/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7" ht="12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7" s="37" customFormat="1" ht="15" customHeight="1" x14ac:dyDescent="0.25">
      <c r="A71" s="82" t="s">
        <v>102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</row>
    <row r="72" spans="1:27" s="37" customFormat="1" x14ac:dyDescent="0.25">
      <c r="A72" s="83" t="s">
        <v>103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27" ht="18" customHeight="1" x14ac:dyDescent="0.25"/>
    <row r="74" spans="1:27" s="37" customFormat="1" x14ac:dyDescent="0.25">
      <c r="A74" s="84" t="s">
        <v>104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1:27" s="37" customFormat="1" x14ac:dyDescent="0.25">
      <c r="D75" s="38"/>
    </row>
    <row r="76" spans="1:27" s="37" customFormat="1" ht="94.5" customHeight="1" x14ac:dyDescent="0.25">
      <c r="A76" s="67" t="s">
        <v>105</v>
      </c>
      <c r="B76" s="85" t="s">
        <v>106</v>
      </c>
      <c r="C76" s="67" t="s">
        <v>107</v>
      </c>
      <c r="D76" s="87" t="s">
        <v>108</v>
      </c>
      <c r="E76" s="67" t="s">
        <v>109</v>
      </c>
      <c r="F76" s="67" t="s">
        <v>110</v>
      </c>
      <c r="G76" s="68" t="s">
        <v>111</v>
      </c>
      <c r="H76" s="69"/>
      <c r="I76" s="69"/>
      <c r="J76" s="67" t="s">
        <v>159</v>
      </c>
      <c r="K76" s="67"/>
      <c r="L76" s="67"/>
      <c r="M76" s="77" t="s">
        <v>113</v>
      </c>
      <c r="Y76" s="67" t="s">
        <v>158</v>
      </c>
      <c r="Z76" s="67"/>
      <c r="AA76" s="67"/>
    </row>
    <row r="77" spans="1:27" s="37" customFormat="1" ht="57" customHeight="1" x14ac:dyDescent="0.25">
      <c r="A77" s="67"/>
      <c r="B77" s="86"/>
      <c r="C77" s="67"/>
      <c r="D77" s="87"/>
      <c r="E77" s="67"/>
      <c r="F77" s="67"/>
      <c r="G77" s="39" t="s">
        <v>121</v>
      </c>
      <c r="H77" s="39" t="s">
        <v>122</v>
      </c>
      <c r="I77" s="39" t="s">
        <v>123</v>
      </c>
      <c r="J77" s="40"/>
      <c r="K77" s="40" t="s">
        <v>115</v>
      </c>
      <c r="L77" s="41" t="s">
        <v>116</v>
      </c>
      <c r="M77" s="78"/>
      <c r="Y77" s="68"/>
      <c r="Z77" s="69"/>
      <c r="AA77" s="70"/>
    </row>
    <row r="78" spans="1:27" s="37" customFormat="1" ht="57" customHeight="1" x14ac:dyDescent="0.25">
      <c r="A78" s="42">
        <v>1</v>
      </c>
      <c r="B78" s="43" t="s">
        <v>117</v>
      </c>
      <c r="C78" s="43" t="s">
        <v>118</v>
      </c>
      <c r="D78" s="44" t="s">
        <v>157</v>
      </c>
      <c r="E78" s="42" t="s">
        <v>119</v>
      </c>
      <c r="F78" s="42">
        <v>480</v>
      </c>
      <c r="G78" s="45">
        <v>230</v>
      </c>
      <c r="H78" s="45">
        <v>215</v>
      </c>
      <c r="I78" s="45">
        <v>245</v>
      </c>
      <c r="J78" s="46">
        <v>230</v>
      </c>
      <c r="K78" s="40"/>
      <c r="L78" s="41"/>
      <c r="M78" s="66"/>
      <c r="Y78" s="71">
        <f>J78*F78</f>
        <v>110400</v>
      </c>
      <c r="Z78" s="72"/>
      <c r="AA78" s="73"/>
    </row>
    <row r="79" spans="1:27" s="37" customFormat="1" ht="94.5" customHeight="1" x14ac:dyDescent="0.25">
      <c r="A79" s="42">
        <v>2</v>
      </c>
      <c r="B79" s="43" t="s">
        <v>117</v>
      </c>
      <c r="C79" s="43" t="s">
        <v>118</v>
      </c>
      <c r="D79" s="44" t="s">
        <v>160</v>
      </c>
      <c r="E79" s="42" t="s">
        <v>119</v>
      </c>
      <c r="F79" s="42">
        <v>264</v>
      </c>
      <c r="G79" s="45">
        <v>230</v>
      </c>
      <c r="H79" s="45">
        <v>215</v>
      </c>
      <c r="I79" s="45">
        <v>245</v>
      </c>
      <c r="J79" s="46">
        <v>230</v>
      </c>
      <c r="K79" s="47">
        <f>IFERROR(STDEV($G79:I79),"")</f>
        <v>15</v>
      </c>
      <c r="L79" s="48">
        <f>IF(J79&lt;&gt;"",K79/J79*100,"")</f>
        <v>6.5217391304347823</v>
      </c>
      <c r="M79" s="49">
        <f>J79*F79</f>
        <v>60720</v>
      </c>
      <c r="Q79" s="50">
        <f>F79*137.35</f>
        <v>36260.400000000001</v>
      </c>
      <c r="Y79" s="71">
        <f>J79*F79</f>
        <v>60720</v>
      </c>
      <c r="Z79" s="72"/>
      <c r="AA79" s="73"/>
    </row>
    <row r="80" spans="1:27" s="37" customFormat="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2"/>
    </row>
    <row r="81" spans="1:24" s="37" customFormat="1" x14ac:dyDescent="0.25">
      <c r="A81" s="79" t="s">
        <v>124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</row>
    <row r="82" spans="1:24" s="37" customFormat="1" x14ac:dyDescent="0.25">
      <c r="D82" s="38"/>
    </row>
    <row r="83" spans="1:24" s="37" customFormat="1" ht="15.75" x14ac:dyDescent="0.25">
      <c r="A83" s="53" t="s">
        <v>125</v>
      </c>
      <c r="B83" s="54"/>
      <c r="C83" s="54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</row>
    <row r="84" spans="1:24" s="37" customFormat="1" ht="21.75" customHeight="1" x14ac:dyDescent="0.25">
      <c r="A84" s="53" t="s">
        <v>126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6"/>
    </row>
    <row r="85" spans="1:24" s="37" customFormat="1" ht="2.25" customHeight="1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57"/>
      <c r="M85" s="57"/>
      <c r="N85" s="57"/>
      <c r="O85" s="56"/>
    </row>
    <row r="86" spans="1:24" s="37" customFormat="1" ht="17.25" customHeight="1" x14ac:dyDescent="0.25">
      <c r="A86" s="53" t="s">
        <v>127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6"/>
    </row>
    <row r="87" spans="1:24" s="37" customFormat="1" ht="4.5" customHeight="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</row>
    <row r="88" spans="1:24" s="37" customFormat="1" ht="15.75" x14ac:dyDescent="0.25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</row>
    <row r="89" spans="1:24" s="37" customForma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</row>
    <row r="90" spans="1:24" s="37" customFormat="1" ht="15.75" x14ac:dyDescent="0.25">
      <c r="A90" s="81" t="s">
        <v>128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</row>
    <row r="91" spans="1:24" s="37" customFormat="1" ht="15.75" x14ac:dyDescent="0.25">
      <c r="A91" s="56" t="s">
        <v>120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</row>
    <row r="92" spans="1:24" s="37" customFormat="1" ht="15.75" x14ac:dyDescent="0.25">
      <c r="A92" s="74">
        <v>45554</v>
      </c>
      <c r="B92" s="75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</row>
    <row r="94" spans="1:24" ht="15" customHeight="1" x14ac:dyDescent="0.25">
      <c r="A94" s="5" t="s">
        <v>75</v>
      </c>
      <c r="B94" s="6"/>
      <c r="C94" s="6"/>
      <c r="D94" s="6"/>
      <c r="E94" s="6"/>
      <c r="F94" s="6"/>
      <c r="G94" s="6"/>
      <c r="H94" s="6"/>
      <c r="I94" s="6"/>
      <c r="J94" s="6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63.75" customHeight="1" x14ac:dyDescent="0.25">
      <c r="A95" s="144" t="s">
        <v>76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</row>
    <row r="96" spans="1:24" ht="20.25" customHeight="1" x14ac:dyDescent="0.25">
      <c r="A96" s="6" t="s">
        <v>0</v>
      </c>
      <c r="B96" s="6"/>
      <c r="C96" s="6"/>
      <c r="D96" s="6"/>
      <c r="E96" s="6"/>
      <c r="F96" s="6"/>
      <c r="G96" s="6"/>
      <c r="H96" s="6"/>
      <c r="I96" s="6"/>
      <c r="J96" s="6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x14ac:dyDescent="0.25">
      <c r="A97" s="6" t="s">
        <v>82</v>
      </c>
      <c r="B97" s="6"/>
      <c r="C97" s="6"/>
      <c r="D97" s="6"/>
      <c r="E97" s="6"/>
      <c r="F97" s="6"/>
      <c r="G97" s="6"/>
      <c r="H97" s="6"/>
      <c r="I97" s="6"/>
      <c r="J97" s="6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6.5" customHeight="1" x14ac:dyDescent="0.25">
      <c r="A98" s="6" t="s">
        <v>67</v>
      </c>
      <c r="B98" s="6"/>
      <c r="C98" s="6"/>
      <c r="D98" s="6"/>
      <c r="E98" s="6"/>
      <c r="F98" s="6"/>
      <c r="G98" s="6"/>
      <c r="H98" s="6"/>
      <c r="I98" s="6"/>
      <c r="J98" s="6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7.25" customHeight="1" x14ac:dyDescent="0.25">
      <c r="A99" s="6" t="s">
        <v>129</v>
      </c>
      <c r="B99" s="6"/>
      <c r="C99" s="6"/>
      <c r="D99" s="6"/>
      <c r="E99" s="6"/>
      <c r="F99" s="6"/>
      <c r="G99" s="6"/>
      <c r="H99" s="6"/>
      <c r="I99" s="6"/>
      <c r="J99" s="6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" customHeight="1" x14ac:dyDescent="0.25">
      <c r="A100" s="6" t="s">
        <v>130</v>
      </c>
      <c r="B100" s="6" t="s">
        <v>68</v>
      </c>
      <c r="C100" s="6"/>
      <c r="D100" s="6"/>
      <c r="E100" s="6"/>
      <c r="F100" s="6"/>
      <c r="G100" s="6"/>
      <c r="H100" s="6"/>
      <c r="I100" s="6"/>
      <c r="J100" s="6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1" customHeight="1" x14ac:dyDescent="0.25">
      <c r="A101" s="6" t="s">
        <v>39</v>
      </c>
      <c r="B101" s="6"/>
      <c r="C101" s="6"/>
      <c r="D101" s="6"/>
      <c r="E101" s="6"/>
      <c r="F101" s="6"/>
      <c r="G101" s="6"/>
      <c r="H101" s="6"/>
      <c r="I101" s="6"/>
      <c r="J101" s="6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x14ac:dyDescent="0.25">
      <c r="A102" s="7" t="s">
        <v>40</v>
      </c>
      <c r="B102" s="145" t="s">
        <v>41</v>
      </c>
      <c r="C102" s="145"/>
      <c r="D102" s="145"/>
      <c r="E102" s="145"/>
      <c r="F102" s="145"/>
      <c r="G102" s="6"/>
      <c r="H102" s="6"/>
      <c r="I102" s="6"/>
      <c r="J102" s="6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x14ac:dyDescent="0.25">
      <c r="A103" s="7" t="s">
        <v>55</v>
      </c>
      <c r="B103" s="140" t="s">
        <v>48</v>
      </c>
      <c r="C103" s="140"/>
      <c r="D103" s="140"/>
      <c r="E103" s="140"/>
      <c r="F103" s="140"/>
      <c r="G103" s="8"/>
      <c r="H103" s="6"/>
      <c r="I103" s="6"/>
      <c r="J103" s="6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0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x14ac:dyDescent="0.25">
      <c r="A105" s="6" t="s">
        <v>56</v>
      </c>
      <c r="B105" s="6"/>
      <c r="C105" s="6"/>
      <c r="D105" s="6"/>
      <c r="E105" s="6"/>
      <c r="F105" s="6"/>
      <c r="G105" s="6"/>
      <c r="H105" s="6"/>
      <c r="I105" s="6"/>
      <c r="J105" s="6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32.25" customHeight="1" x14ac:dyDescent="0.25">
      <c r="A106" s="31" t="s">
        <v>14</v>
      </c>
      <c r="B106" s="132" t="s">
        <v>15</v>
      </c>
      <c r="C106" s="132"/>
      <c r="D106" s="132"/>
      <c r="E106" s="132"/>
      <c r="F106" s="132" t="s">
        <v>16</v>
      </c>
      <c r="G106" s="132"/>
      <c r="H106" s="132"/>
      <c r="I106" s="31" t="s">
        <v>17</v>
      </c>
      <c r="J106" s="10" t="s">
        <v>81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s="2" customFormat="1" ht="21.75" customHeight="1" x14ac:dyDescent="0.25">
      <c r="A107" s="34" t="s">
        <v>50</v>
      </c>
      <c r="B107" s="141" t="s">
        <v>49</v>
      </c>
      <c r="C107" s="141"/>
      <c r="D107" s="141"/>
      <c r="E107" s="141"/>
      <c r="F107" s="142">
        <v>1</v>
      </c>
      <c r="G107" s="142"/>
      <c r="H107" s="142"/>
      <c r="I107" s="33" t="s">
        <v>18</v>
      </c>
      <c r="J107" s="33">
        <v>1</v>
      </c>
      <c r="K107" s="13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88.5" customHeight="1" x14ac:dyDescent="0.25">
      <c r="A108" s="34" t="s">
        <v>1</v>
      </c>
      <c r="B108" s="136" t="s">
        <v>62</v>
      </c>
      <c r="C108" s="137"/>
      <c r="D108" s="137"/>
      <c r="E108" s="138"/>
      <c r="F108" s="135" t="s">
        <v>131</v>
      </c>
      <c r="G108" s="135"/>
      <c r="H108" s="135"/>
      <c r="I108" s="33" t="s">
        <v>4</v>
      </c>
      <c r="J108" s="15">
        <v>49368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34.5" customHeight="1" x14ac:dyDescent="0.25">
      <c r="A109" s="35" t="s">
        <v>2</v>
      </c>
      <c r="B109" s="139" t="s">
        <v>3</v>
      </c>
      <c r="C109" s="139"/>
      <c r="D109" s="139"/>
      <c r="E109" s="139"/>
      <c r="F109" s="133" t="s">
        <v>70</v>
      </c>
      <c r="G109" s="133"/>
      <c r="H109" s="133"/>
      <c r="I109" s="33" t="s">
        <v>5</v>
      </c>
      <c r="J109" s="15">
        <v>1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x14ac:dyDescent="0.25">
      <c r="A110" s="34" t="s">
        <v>6</v>
      </c>
      <c r="B110" s="127" t="s">
        <v>7</v>
      </c>
      <c r="C110" s="127"/>
      <c r="D110" s="127"/>
      <c r="E110" s="127"/>
      <c r="F110" s="127" t="s">
        <v>8</v>
      </c>
      <c r="G110" s="127"/>
      <c r="H110" s="127"/>
      <c r="I110" s="33" t="s">
        <v>5</v>
      </c>
      <c r="J110" s="15">
        <v>20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x14ac:dyDescent="0.25">
      <c r="A111" s="34" t="s">
        <v>10</v>
      </c>
      <c r="B111" s="127" t="s">
        <v>11</v>
      </c>
      <c r="C111" s="127"/>
      <c r="D111" s="127"/>
      <c r="E111" s="127"/>
      <c r="F111" s="127" t="s">
        <v>8</v>
      </c>
      <c r="G111" s="127"/>
      <c r="H111" s="127"/>
      <c r="I111" s="33" t="s">
        <v>5</v>
      </c>
      <c r="J111" s="15">
        <v>30.2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9.5" customHeight="1" x14ac:dyDescent="0.25">
      <c r="A112" s="35" t="s">
        <v>64</v>
      </c>
      <c r="B112" s="127" t="s">
        <v>9</v>
      </c>
      <c r="C112" s="127"/>
      <c r="D112" s="127"/>
      <c r="E112" s="127"/>
      <c r="F112" s="133" t="s">
        <v>77</v>
      </c>
      <c r="G112" s="133"/>
      <c r="H112" s="133"/>
      <c r="I112" s="33" t="s">
        <v>51</v>
      </c>
      <c r="J112" s="15">
        <v>1.1499999999999999</v>
      </c>
      <c r="K112" s="17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7" ht="33" customHeight="1" x14ac:dyDescent="0.25">
      <c r="A113" s="35" t="s">
        <v>52</v>
      </c>
      <c r="B113" s="127" t="s">
        <v>9</v>
      </c>
      <c r="C113" s="127"/>
      <c r="D113" s="127"/>
      <c r="E113" s="127"/>
      <c r="F113" s="134" t="s">
        <v>78</v>
      </c>
      <c r="G113" s="134"/>
      <c r="H113" s="134"/>
      <c r="I113" s="33" t="s">
        <v>51</v>
      </c>
      <c r="J113" s="15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7" ht="32.25" customHeight="1" x14ac:dyDescent="0.25">
      <c r="A114" s="35" t="s">
        <v>53</v>
      </c>
      <c r="B114" s="127" t="s">
        <v>9</v>
      </c>
      <c r="C114" s="127"/>
      <c r="D114" s="127"/>
      <c r="E114" s="127"/>
      <c r="F114" s="133" t="s">
        <v>60</v>
      </c>
      <c r="G114" s="134"/>
      <c r="H114" s="134"/>
      <c r="I114" s="33" t="s">
        <v>51</v>
      </c>
      <c r="J114" s="15">
        <v>0.05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7" ht="51" customHeight="1" x14ac:dyDescent="0.25">
      <c r="A115" s="35" t="s">
        <v>54</v>
      </c>
      <c r="B115" s="127" t="s">
        <v>9</v>
      </c>
      <c r="C115" s="127"/>
      <c r="D115" s="127"/>
      <c r="E115" s="127"/>
      <c r="F115" s="133" t="s">
        <v>59</v>
      </c>
      <c r="G115" s="134"/>
      <c r="H115" s="134"/>
      <c r="I115" s="33" t="s">
        <v>51</v>
      </c>
      <c r="J115" s="15">
        <v>0.1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3"/>
      <c r="Z115" s="3"/>
      <c r="AA115" s="3"/>
    </row>
    <row r="116" spans="1:27" ht="29.25" customHeight="1" x14ac:dyDescent="0.25">
      <c r="A116" s="34" t="s">
        <v>19</v>
      </c>
      <c r="B116" s="127" t="s">
        <v>12</v>
      </c>
      <c r="C116" s="127"/>
      <c r="D116" s="127"/>
      <c r="E116" s="127"/>
      <c r="F116" s="135" t="s">
        <v>86</v>
      </c>
      <c r="G116" s="135"/>
      <c r="H116" s="135"/>
      <c r="I116" s="33" t="s">
        <v>20</v>
      </c>
      <c r="J116" s="15">
        <v>2160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3"/>
      <c r="Z116" s="3"/>
      <c r="AA116" s="3"/>
    </row>
    <row r="117" spans="1:27" ht="37.5" customHeight="1" x14ac:dyDescent="0.25">
      <c r="A117" s="34" t="s">
        <v>13</v>
      </c>
      <c r="B117" s="127" t="s">
        <v>21</v>
      </c>
      <c r="C117" s="127"/>
      <c r="D117" s="127"/>
      <c r="E117" s="127"/>
      <c r="F117" s="128" t="s">
        <v>132</v>
      </c>
      <c r="G117" s="128"/>
      <c r="H117" s="128"/>
      <c r="I117" s="33" t="s">
        <v>20</v>
      </c>
      <c r="J117" s="15">
        <v>463</v>
      </c>
      <c r="K117" s="17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7" ht="1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7" ht="23.25" customHeight="1" x14ac:dyDescent="0.25">
      <c r="A119" s="6" t="s">
        <v>22</v>
      </c>
      <c r="B119" s="6"/>
      <c r="C119" s="6"/>
      <c r="D119" s="6"/>
      <c r="E119" s="6"/>
      <c r="F119" s="6"/>
      <c r="G119" s="6"/>
      <c r="H119" s="6"/>
      <c r="I119" s="6"/>
      <c r="J119" s="6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7" ht="24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7" ht="15" hidden="1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7" ht="31.5" x14ac:dyDescent="0.25">
      <c r="A122" s="18" t="s">
        <v>23</v>
      </c>
      <c r="B122" s="129" t="s">
        <v>15</v>
      </c>
      <c r="C122" s="130"/>
      <c r="D122" s="131"/>
      <c r="E122" s="132" t="s">
        <v>45</v>
      </c>
      <c r="F122" s="132"/>
      <c r="G122" s="129" t="s">
        <v>42</v>
      </c>
      <c r="H122" s="130"/>
      <c r="I122" s="131"/>
      <c r="J122" s="10" t="s">
        <v>80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7" ht="15" customHeight="1" x14ac:dyDescent="0.25">
      <c r="A123" s="32" t="s">
        <v>24</v>
      </c>
      <c r="B123" s="92" t="s">
        <v>25</v>
      </c>
      <c r="C123" s="93"/>
      <c r="D123" s="94"/>
      <c r="E123" s="91" t="s">
        <v>30</v>
      </c>
      <c r="F123" s="91"/>
      <c r="G123" s="106" t="s">
        <v>133</v>
      </c>
      <c r="H123" s="107"/>
      <c r="I123" s="108"/>
      <c r="J123" s="36">
        <v>106.63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7" ht="28.5" customHeight="1" x14ac:dyDescent="0.25">
      <c r="A124" s="103" t="s">
        <v>26</v>
      </c>
      <c r="B124" s="106" t="s">
        <v>79</v>
      </c>
      <c r="C124" s="124"/>
      <c r="D124" s="116"/>
      <c r="E124" s="115" t="s">
        <v>46</v>
      </c>
      <c r="F124" s="116"/>
      <c r="G124" s="121" t="s">
        <v>27</v>
      </c>
      <c r="H124" s="122"/>
      <c r="I124" s="126"/>
      <c r="J124" s="95">
        <v>42.65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7" ht="31.5" customHeight="1" x14ac:dyDescent="0.25">
      <c r="A125" s="104"/>
      <c r="B125" s="117"/>
      <c r="C125" s="125"/>
      <c r="D125" s="118"/>
      <c r="E125" s="117"/>
      <c r="F125" s="118"/>
      <c r="G125" s="97" t="s">
        <v>134</v>
      </c>
      <c r="H125" s="98"/>
      <c r="I125" s="99"/>
      <c r="J125" s="96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7" ht="31.5" customHeight="1" x14ac:dyDescent="0.25">
      <c r="A126" s="104"/>
      <c r="B126" s="117"/>
      <c r="C126" s="125"/>
      <c r="D126" s="118"/>
      <c r="E126" s="117"/>
      <c r="F126" s="118"/>
      <c r="G126" s="97" t="s">
        <v>135</v>
      </c>
      <c r="H126" s="98"/>
      <c r="I126" s="99"/>
      <c r="J126" s="96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7" ht="73.5" customHeight="1" x14ac:dyDescent="0.25">
      <c r="A127" s="105"/>
      <c r="B127" s="117"/>
      <c r="C127" s="125"/>
      <c r="D127" s="118"/>
      <c r="E127" s="117"/>
      <c r="F127" s="118"/>
      <c r="G127" s="100" t="s">
        <v>136</v>
      </c>
      <c r="H127" s="101"/>
      <c r="I127" s="102"/>
      <c r="J127" s="96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7" ht="54" customHeight="1" x14ac:dyDescent="0.25">
      <c r="A128" s="103" t="s">
        <v>57</v>
      </c>
      <c r="B128" s="106" t="s">
        <v>61</v>
      </c>
      <c r="C128" s="107"/>
      <c r="D128" s="108"/>
      <c r="E128" s="115" t="s">
        <v>47</v>
      </c>
      <c r="F128" s="116"/>
      <c r="G128" s="121" t="s">
        <v>137</v>
      </c>
      <c r="H128" s="122"/>
      <c r="I128" s="122"/>
      <c r="J128" s="95">
        <v>4.75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3"/>
      <c r="Z128" s="3"/>
    </row>
    <row r="129" spans="1:29" ht="37.5" customHeight="1" x14ac:dyDescent="0.25">
      <c r="A129" s="104"/>
      <c r="B129" s="109"/>
      <c r="C129" s="110"/>
      <c r="D129" s="111"/>
      <c r="E129" s="117"/>
      <c r="F129" s="118"/>
      <c r="G129" s="97" t="s">
        <v>138</v>
      </c>
      <c r="H129" s="98"/>
      <c r="I129" s="99"/>
      <c r="J129" s="9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3"/>
      <c r="Z129" s="3"/>
    </row>
    <row r="130" spans="1:29" ht="115.5" customHeight="1" x14ac:dyDescent="0.25">
      <c r="A130" s="105"/>
      <c r="B130" s="112"/>
      <c r="C130" s="113"/>
      <c r="D130" s="114"/>
      <c r="E130" s="119"/>
      <c r="F130" s="120"/>
      <c r="G130" s="100" t="s">
        <v>139</v>
      </c>
      <c r="H130" s="101"/>
      <c r="I130" s="102"/>
      <c r="J130" s="123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3"/>
      <c r="Z130" s="3"/>
    </row>
    <row r="131" spans="1:29" ht="25.5" customHeight="1" x14ac:dyDescent="0.25">
      <c r="A131" s="32" t="s">
        <v>28</v>
      </c>
      <c r="B131" s="88" t="s">
        <v>29</v>
      </c>
      <c r="C131" s="89"/>
      <c r="D131" s="90"/>
      <c r="E131" s="91" t="s">
        <v>43</v>
      </c>
      <c r="F131" s="91"/>
      <c r="G131" s="92" t="s">
        <v>140</v>
      </c>
      <c r="H131" s="93"/>
      <c r="I131" s="94"/>
      <c r="J131" s="36">
        <v>51.34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"/>
      <c r="Z131" s="3"/>
      <c r="AA131" s="3"/>
      <c r="AB131" s="3"/>
      <c r="AC131" s="3"/>
    </row>
    <row r="132" spans="1:29" ht="27" customHeight="1" x14ac:dyDescent="0.25">
      <c r="A132" s="32" t="s">
        <v>31</v>
      </c>
      <c r="B132" s="88" t="s">
        <v>32</v>
      </c>
      <c r="C132" s="89"/>
      <c r="D132" s="90"/>
      <c r="E132" s="91" t="s">
        <v>44</v>
      </c>
      <c r="F132" s="91"/>
      <c r="G132" s="92" t="s">
        <v>141</v>
      </c>
      <c r="H132" s="93"/>
      <c r="I132" s="94"/>
      <c r="J132" s="21">
        <v>62.02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"/>
      <c r="Z132" s="3"/>
      <c r="AA132" s="3"/>
      <c r="AB132" s="3"/>
      <c r="AC132" s="3"/>
    </row>
    <row r="133" spans="1:29" ht="23.25" customHeight="1" x14ac:dyDescent="0.25">
      <c r="A133" s="6"/>
      <c r="B133" s="6"/>
      <c r="C133" s="6"/>
      <c r="D133" s="6"/>
      <c r="E133" s="3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"/>
      <c r="Z133" s="3"/>
      <c r="AA133" s="3"/>
      <c r="AB133" s="3"/>
      <c r="AC133" s="3"/>
    </row>
    <row r="134" spans="1:29" ht="22.5" customHeight="1" x14ac:dyDescent="0.25">
      <c r="A134" s="6" t="s">
        <v>142</v>
      </c>
      <c r="B134" s="6"/>
      <c r="C134" s="6"/>
      <c r="D134" s="6"/>
      <c r="E134" s="6"/>
      <c r="F134" s="6"/>
      <c r="G134" s="22" t="s">
        <v>58</v>
      </c>
      <c r="H134" s="23">
        <v>307.5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"/>
      <c r="Z134" s="3"/>
      <c r="AA134" s="3"/>
      <c r="AB134" s="3"/>
      <c r="AC134" s="3"/>
    </row>
    <row r="135" spans="1:29" ht="11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"/>
      <c r="Z135" s="3"/>
      <c r="AA135" s="3"/>
      <c r="AB135" s="3"/>
      <c r="AC135" s="3"/>
    </row>
    <row r="136" spans="1:29" ht="15.75" customHeight="1" x14ac:dyDescent="0.25">
      <c r="A136" s="5" t="s">
        <v>33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"/>
      <c r="Z136" s="3"/>
      <c r="AA136" s="3"/>
      <c r="AB136" s="3"/>
      <c r="AC136" s="3"/>
    </row>
    <row r="137" spans="1:29" ht="15.7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"/>
      <c r="Z137" s="3"/>
      <c r="AA137" s="3"/>
      <c r="AB137" s="3"/>
      <c r="AC137" s="3"/>
    </row>
    <row r="138" spans="1:29" ht="15.7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"/>
      <c r="Z138" s="3"/>
      <c r="AA138" s="3"/>
      <c r="AB138" s="3"/>
      <c r="AC138" s="3"/>
    </row>
    <row r="139" spans="1:29" ht="9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"/>
      <c r="Z139" s="3"/>
      <c r="AA139" s="3"/>
      <c r="AB139" s="3"/>
      <c r="AC139" s="3"/>
    </row>
    <row r="140" spans="1:29" ht="16.5" customHeight="1" x14ac:dyDescent="0.25">
      <c r="A140" s="5" t="s">
        <v>34</v>
      </c>
      <c r="B140" s="6"/>
      <c r="C140" s="6"/>
      <c r="D140" s="6"/>
      <c r="E140" s="6"/>
      <c r="F140" s="6"/>
      <c r="G140" s="6"/>
      <c r="H140" s="6"/>
      <c r="I140" s="6"/>
      <c r="J140" s="6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9" ht="15.7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9" ht="15.7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9" ht="15.7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9" ht="15.7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4.25" customHeight="1" x14ac:dyDescent="0.25">
      <c r="A145" s="5" t="s">
        <v>72</v>
      </c>
      <c r="B145" s="6"/>
      <c r="C145" s="6"/>
      <c r="D145" s="6"/>
      <c r="E145" s="23" t="s">
        <v>143</v>
      </c>
      <c r="F145" s="23">
        <v>664200</v>
      </c>
      <c r="G145" s="6" t="s">
        <v>4</v>
      </c>
      <c r="H145" s="6"/>
      <c r="I145" s="6"/>
      <c r="J145" s="6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4.75" customHeight="1" x14ac:dyDescent="0.25">
      <c r="A146" s="5"/>
      <c r="B146" s="6"/>
      <c r="C146" s="6"/>
      <c r="D146" s="6"/>
      <c r="E146" s="6"/>
      <c r="F146" s="23"/>
      <c r="G146" s="6"/>
      <c r="H146" s="6"/>
      <c r="I146" s="6"/>
      <c r="J146" s="6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5" t="s">
        <v>36</v>
      </c>
      <c r="B147" s="6"/>
      <c r="C147" s="6"/>
      <c r="D147" s="6"/>
      <c r="E147" s="6"/>
      <c r="F147" s="6"/>
      <c r="G147" s="6"/>
      <c r="H147" s="6"/>
      <c r="I147" s="6"/>
      <c r="J147" s="6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7" customHeight="1" x14ac:dyDescent="0.25">
      <c r="A148" s="5" t="s">
        <v>35</v>
      </c>
      <c r="B148" s="6"/>
      <c r="C148" s="24" t="s">
        <v>37</v>
      </c>
      <c r="D148" s="6"/>
      <c r="E148" s="6"/>
      <c r="F148" s="6"/>
      <c r="G148" s="6"/>
      <c r="H148" s="6"/>
      <c r="I148" s="6"/>
      <c r="J148" s="6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0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4" customHeight="1" x14ac:dyDescent="0.25">
      <c r="A150" s="5" t="s">
        <v>73</v>
      </c>
      <c r="B150" s="25"/>
      <c r="C150" s="23"/>
      <c r="D150" s="26" t="s">
        <v>144</v>
      </c>
      <c r="E150" s="6" t="s">
        <v>65</v>
      </c>
      <c r="F150" s="23">
        <v>132840</v>
      </c>
      <c r="G150" s="6" t="s">
        <v>4</v>
      </c>
      <c r="H150" s="6"/>
      <c r="I150" s="6"/>
      <c r="J150" s="6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2.75" customHeight="1" x14ac:dyDescent="0.25">
      <c r="A151" s="5"/>
      <c r="B151" s="25"/>
      <c r="C151" s="23"/>
      <c r="D151" s="6"/>
      <c r="E151" s="23"/>
      <c r="F151" s="6"/>
      <c r="G151" s="6"/>
      <c r="H151" s="6"/>
      <c r="I151" s="6"/>
      <c r="J151" s="6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6.5" customHeight="1" x14ac:dyDescent="0.25">
      <c r="A152" s="60" t="s">
        <v>63</v>
      </c>
      <c r="B152" s="61"/>
      <c r="C152" s="61"/>
      <c r="D152" s="61"/>
      <c r="E152" s="61"/>
      <c r="F152" s="61"/>
      <c r="G152" s="61"/>
      <c r="H152" s="6"/>
      <c r="I152" s="6"/>
      <c r="J152" s="6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2.75" customHeight="1" x14ac:dyDescent="0.25">
      <c r="A153" s="62"/>
      <c r="B153" s="61"/>
      <c r="C153" s="61"/>
      <c r="D153" s="61"/>
      <c r="E153" s="61"/>
      <c r="F153" s="61"/>
      <c r="G153" s="61"/>
      <c r="H153" s="6"/>
      <c r="I153" s="6"/>
      <c r="J153" s="6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x14ac:dyDescent="0.25">
      <c r="A154" s="61"/>
      <c r="B154" s="61"/>
      <c r="C154" s="63"/>
      <c r="D154" s="63"/>
      <c r="E154" s="63"/>
      <c r="F154" s="63"/>
      <c r="G154" s="63"/>
      <c r="H154" s="6"/>
      <c r="I154" s="6"/>
      <c r="J154" s="6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x14ac:dyDescent="0.25">
      <c r="A155" s="60" t="s">
        <v>71</v>
      </c>
      <c r="B155" s="61"/>
      <c r="C155" s="61"/>
      <c r="D155" s="64" t="s">
        <v>145</v>
      </c>
      <c r="E155" s="61" t="s">
        <v>66</v>
      </c>
      <c r="F155" s="65">
        <v>39852</v>
      </c>
      <c r="G155" s="61" t="s">
        <v>4</v>
      </c>
      <c r="H155" s="6"/>
      <c r="I155" s="6"/>
      <c r="J155" s="6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x14ac:dyDescent="0.25">
      <c r="A156" s="60"/>
      <c r="B156" s="61"/>
      <c r="C156" s="65"/>
      <c r="D156" s="61"/>
      <c r="E156" s="65"/>
      <c r="F156" s="61"/>
      <c r="G156" s="61"/>
      <c r="H156" s="6"/>
      <c r="I156" s="6"/>
      <c r="J156" s="6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2.75" customHeight="1" x14ac:dyDescent="0.25">
      <c r="A157" s="60" t="s">
        <v>38</v>
      </c>
      <c r="B157" s="61"/>
      <c r="C157" s="61"/>
      <c r="D157" s="61"/>
      <c r="E157" s="61"/>
      <c r="F157" s="61"/>
      <c r="G157" s="61"/>
      <c r="H157" s="6"/>
      <c r="I157" s="6"/>
      <c r="J157" s="6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50.25" customHeight="1" x14ac:dyDescent="0.25">
      <c r="A158" s="5" t="s">
        <v>74</v>
      </c>
      <c r="B158" s="6"/>
      <c r="C158" s="24"/>
      <c r="D158" s="26" t="s">
        <v>146</v>
      </c>
      <c r="E158" s="6"/>
      <c r="F158" s="28">
        <v>1004270.4</v>
      </c>
      <c r="G158" s="6" t="s">
        <v>4</v>
      </c>
      <c r="H158" s="6"/>
      <c r="I158" s="6"/>
      <c r="J158" s="6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2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s="37" customFormat="1" ht="15" customHeight="1" x14ac:dyDescent="0.25">
      <c r="A160" s="82" t="s">
        <v>102</v>
      </c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</row>
    <row r="161" spans="1:17" s="37" customFormat="1" x14ac:dyDescent="0.25">
      <c r="A161" s="83" t="s">
        <v>147</v>
      </c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</row>
    <row r="162" spans="1:17" ht="18" customHeight="1" x14ac:dyDescent="0.25"/>
    <row r="163" spans="1:17" s="37" customFormat="1" x14ac:dyDescent="0.25">
      <c r="A163" s="84" t="s">
        <v>104</v>
      </c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</row>
    <row r="164" spans="1:17" s="37" customFormat="1" x14ac:dyDescent="0.25">
      <c r="D164" s="38"/>
    </row>
    <row r="165" spans="1:17" s="37" customFormat="1" ht="94.5" customHeight="1" x14ac:dyDescent="0.25">
      <c r="A165" s="67" t="s">
        <v>105</v>
      </c>
      <c r="B165" s="85" t="s">
        <v>106</v>
      </c>
      <c r="C165" s="67" t="s">
        <v>107</v>
      </c>
      <c r="D165" s="87" t="s">
        <v>108</v>
      </c>
      <c r="E165" s="67" t="s">
        <v>109</v>
      </c>
      <c r="F165" s="67" t="s">
        <v>110</v>
      </c>
      <c r="G165" s="68" t="s">
        <v>111</v>
      </c>
      <c r="H165" s="69"/>
      <c r="I165" s="69"/>
      <c r="J165" s="67" t="s">
        <v>112</v>
      </c>
      <c r="K165" s="67"/>
      <c r="L165" s="67"/>
      <c r="M165" s="77" t="s">
        <v>113</v>
      </c>
    </row>
    <row r="166" spans="1:17" s="37" customFormat="1" ht="57" customHeight="1" x14ac:dyDescent="0.25">
      <c r="A166" s="67"/>
      <c r="B166" s="86"/>
      <c r="C166" s="67"/>
      <c r="D166" s="87"/>
      <c r="E166" s="67"/>
      <c r="F166" s="67"/>
      <c r="G166" s="39" t="s">
        <v>121</v>
      </c>
      <c r="H166" s="39" t="s">
        <v>122</v>
      </c>
      <c r="I166" s="39" t="s">
        <v>123</v>
      </c>
      <c r="J166" s="40" t="s">
        <v>114</v>
      </c>
      <c r="K166" s="40" t="s">
        <v>115</v>
      </c>
      <c r="L166" s="41" t="s">
        <v>116</v>
      </c>
      <c r="M166" s="78"/>
    </row>
    <row r="167" spans="1:17" s="37" customFormat="1" ht="94.5" customHeight="1" x14ac:dyDescent="0.25">
      <c r="A167" s="42">
        <v>1</v>
      </c>
      <c r="B167" s="43" t="s">
        <v>117</v>
      </c>
      <c r="C167" s="43" t="s">
        <v>118</v>
      </c>
      <c r="D167" s="44" t="s">
        <v>148</v>
      </c>
      <c r="E167" s="42" t="s">
        <v>119</v>
      </c>
      <c r="F167" s="42">
        <v>2160</v>
      </c>
      <c r="G167" s="45">
        <v>300</v>
      </c>
      <c r="H167" s="45">
        <v>400</v>
      </c>
      <c r="I167" s="45">
        <v>350</v>
      </c>
      <c r="J167" s="46">
        <v>350</v>
      </c>
      <c r="K167" s="47">
        <f>IFERROR(STDEV($G167:I167),"")</f>
        <v>50</v>
      </c>
      <c r="L167" s="48">
        <f>IF(J167&lt;&gt;"",K167/J167*100,"")</f>
        <v>14.285714285714285</v>
      </c>
      <c r="M167" s="49">
        <f>J167*F167</f>
        <v>756000</v>
      </c>
      <c r="Q167" s="50">
        <f>F167*137.35</f>
        <v>296676</v>
      </c>
    </row>
    <row r="168" spans="1:17" s="37" customFormat="1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2"/>
    </row>
    <row r="169" spans="1:17" s="37" customFormat="1" x14ac:dyDescent="0.25">
      <c r="A169" s="79" t="s">
        <v>149</v>
      </c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</row>
    <row r="170" spans="1:17" s="37" customFormat="1" x14ac:dyDescent="0.25">
      <c r="D170" s="38"/>
    </row>
    <row r="171" spans="1:17" s="37" customFormat="1" ht="15.75" x14ac:dyDescent="0.25">
      <c r="A171" s="53" t="s">
        <v>150</v>
      </c>
      <c r="B171" s="54"/>
      <c r="C171" s="54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1:17" s="37" customFormat="1" ht="21.75" customHeight="1" x14ac:dyDescent="0.25">
      <c r="A172" s="53" t="s">
        <v>151</v>
      </c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6"/>
    </row>
    <row r="173" spans="1:17" s="37" customFormat="1" ht="2.25" customHeight="1" x14ac:dyDescent="0.25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57"/>
      <c r="M173" s="57"/>
      <c r="N173" s="57"/>
      <c r="O173" s="56"/>
    </row>
    <row r="174" spans="1:17" s="37" customFormat="1" ht="17.25" customHeight="1" x14ac:dyDescent="0.25">
      <c r="A174" s="53" t="s">
        <v>152</v>
      </c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6"/>
    </row>
    <row r="176" spans="1:17" x14ac:dyDescent="0.25">
      <c r="B176" s="76" t="s">
        <v>153</v>
      </c>
      <c r="C176" s="76"/>
      <c r="D176" s="76"/>
      <c r="E176" s="76"/>
      <c r="F176" s="76"/>
      <c r="G176" s="76"/>
      <c r="H176" s="76"/>
      <c r="I176" s="76"/>
      <c r="J176" s="76"/>
    </row>
    <row r="178" spans="1:15" s="37" customFormat="1" ht="15.75" x14ac:dyDescent="0.25">
      <c r="A178" s="81" t="s">
        <v>156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</row>
    <row r="179" spans="1:15" s="37" customFormat="1" ht="15.75" x14ac:dyDescent="0.25">
      <c r="A179" s="56" t="s">
        <v>120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</row>
    <row r="180" spans="1:15" s="37" customFormat="1" ht="15.75" x14ac:dyDescent="0.25">
      <c r="A180" s="74">
        <v>45554</v>
      </c>
      <c r="B180" s="75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</row>
  </sheetData>
  <mergeCells count="149">
    <mergeCell ref="F19:H19"/>
    <mergeCell ref="F20:H20"/>
    <mergeCell ref="B20:E20"/>
    <mergeCell ref="B17:E17"/>
    <mergeCell ref="F17:H17"/>
    <mergeCell ref="B18:E18"/>
    <mergeCell ref="B19:E19"/>
    <mergeCell ref="J35:J38"/>
    <mergeCell ref="J39:J41"/>
    <mergeCell ref="G37:I37"/>
    <mergeCell ref="G39:I39"/>
    <mergeCell ref="G40:I40"/>
    <mergeCell ref="G41:I41"/>
    <mergeCell ref="G38:I38"/>
    <mergeCell ref="G36:I36"/>
    <mergeCell ref="B35:D38"/>
    <mergeCell ref="E35:F38"/>
    <mergeCell ref="B28:E28"/>
    <mergeCell ref="A39:A41"/>
    <mergeCell ref="A35:A38"/>
    <mergeCell ref="F28:H28"/>
    <mergeCell ref="B42:D42"/>
    <mergeCell ref="B21:E21"/>
    <mergeCell ref="B22:E22"/>
    <mergeCell ref="F21:H21"/>
    <mergeCell ref="F22:H22"/>
    <mergeCell ref="B23:E23"/>
    <mergeCell ref="F23:H23"/>
    <mergeCell ref="E42:F42"/>
    <mergeCell ref="B39:D41"/>
    <mergeCell ref="E39:F41"/>
    <mergeCell ref="A6:X6"/>
    <mergeCell ref="A4:J4"/>
    <mergeCell ref="G43:I43"/>
    <mergeCell ref="E33:F33"/>
    <mergeCell ref="B33:D33"/>
    <mergeCell ref="B43:D43"/>
    <mergeCell ref="E43:F43"/>
    <mergeCell ref="E34:F34"/>
    <mergeCell ref="B34:D34"/>
    <mergeCell ref="G33:I33"/>
    <mergeCell ref="G34:I34"/>
    <mergeCell ref="G35:I35"/>
    <mergeCell ref="B13:F13"/>
    <mergeCell ref="F18:H18"/>
    <mergeCell ref="B14:F14"/>
    <mergeCell ref="G42:I42"/>
    <mergeCell ref="B26:E26"/>
    <mergeCell ref="F26:H26"/>
    <mergeCell ref="B24:E24"/>
    <mergeCell ref="F24:H24"/>
    <mergeCell ref="B25:E25"/>
    <mergeCell ref="F25:H25"/>
    <mergeCell ref="B27:E27"/>
    <mergeCell ref="F27:H27"/>
    <mergeCell ref="M76:M77"/>
    <mergeCell ref="A81:M81"/>
    <mergeCell ref="A85:K85"/>
    <mergeCell ref="A71:L71"/>
    <mergeCell ref="A72:L72"/>
    <mergeCell ref="A74:L74"/>
    <mergeCell ref="A76:A77"/>
    <mergeCell ref="B76:B77"/>
    <mergeCell ref="C76:C77"/>
    <mergeCell ref="D76:D77"/>
    <mergeCell ref="E76:E77"/>
    <mergeCell ref="F76:F77"/>
    <mergeCell ref="G76:I76"/>
    <mergeCell ref="J76:L76"/>
    <mergeCell ref="B103:F103"/>
    <mergeCell ref="B106:E106"/>
    <mergeCell ref="F106:H106"/>
    <mergeCell ref="B107:E107"/>
    <mergeCell ref="F107:H107"/>
    <mergeCell ref="A88:O88"/>
    <mergeCell ref="A90:O90"/>
    <mergeCell ref="A92:B92"/>
    <mergeCell ref="A95:X95"/>
    <mergeCell ref="B102:F102"/>
    <mergeCell ref="B111:E111"/>
    <mergeCell ref="F111:H111"/>
    <mergeCell ref="B112:E112"/>
    <mergeCell ref="F112:H112"/>
    <mergeCell ref="B113:E113"/>
    <mergeCell ref="F113:H113"/>
    <mergeCell ref="B108:E108"/>
    <mergeCell ref="F108:H108"/>
    <mergeCell ref="B109:E109"/>
    <mergeCell ref="F109:H109"/>
    <mergeCell ref="B110:E110"/>
    <mergeCell ref="F110:H110"/>
    <mergeCell ref="B117:E117"/>
    <mergeCell ref="F117:H117"/>
    <mergeCell ref="B122:D122"/>
    <mergeCell ref="E122:F122"/>
    <mergeCell ref="G122:I122"/>
    <mergeCell ref="B114:E114"/>
    <mergeCell ref="F114:H114"/>
    <mergeCell ref="B115:E115"/>
    <mergeCell ref="F115:H115"/>
    <mergeCell ref="B116:E116"/>
    <mergeCell ref="F116:H116"/>
    <mergeCell ref="A128:A130"/>
    <mergeCell ref="B128:D130"/>
    <mergeCell ref="E128:F130"/>
    <mergeCell ref="G128:I128"/>
    <mergeCell ref="J128:J130"/>
    <mergeCell ref="G129:I129"/>
    <mergeCell ref="G130:I130"/>
    <mergeCell ref="B123:D123"/>
    <mergeCell ref="E123:F123"/>
    <mergeCell ref="G123:I123"/>
    <mergeCell ref="A124:A127"/>
    <mergeCell ref="B124:D127"/>
    <mergeCell ref="E124:F127"/>
    <mergeCell ref="G124:I124"/>
    <mergeCell ref="E131:F131"/>
    <mergeCell ref="G131:I131"/>
    <mergeCell ref="B132:D132"/>
    <mergeCell ref="E132:F132"/>
    <mergeCell ref="G132:I132"/>
    <mergeCell ref="J124:J127"/>
    <mergeCell ref="G125:I125"/>
    <mergeCell ref="G126:I126"/>
    <mergeCell ref="G127:I127"/>
    <mergeCell ref="Y76:AA76"/>
    <mergeCell ref="Y77:AA77"/>
    <mergeCell ref="Y78:AA78"/>
    <mergeCell ref="Y79:AA79"/>
    <mergeCell ref="A180:B180"/>
    <mergeCell ref="G1:J1"/>
    <mergeCell ref="G2:J2"/>
    <mergeCell ref="M165:M166"/>
    <mergeCell ref="A169:M169"/>
    <mergeCell ref="A173:K173"/>
    <mergeCell ref="B176:J176"/>
    <mergeCell ref="A178:O178"/>
    <mergeCell ref="A160:L160"/>
    <mergeCell ref="A161:L161"/>
    <mergeCell ref="A163:L163"/>
    <mergeCell ref="A165:A166"/>
    <mergeCell ref="B165:B166"/>
    <mergeCell ref="C165:C166"/>
    <mergeCell ref="D165:D166"/>
    <mergeCell ref="E165:E166"/>
    <mergeCell ref="F165:F166"/>
    <mergeCell ref="G165:I165"/>
    <mergeCell ref="J165:L165"/>
    <mergeCell ref="B131:D131"/>
  </mergeCells>
  <pageMargins left="0.47244094488188981" right="0.15748031496062992" top="0.43307086614173229" bottom="0.51181102362204722" header="0.31496062992125984" footer="0.59055118110236227"/>
  <pageSetup paperSize="9" scale="7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Стандарт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Панчина Анжелика Вячеславовна</dc:creator>
  <cp:lastModifiedBy>Ловыгина Наталья Борисовна</cp:lastModifiedBy>
  <cp:lastPrinted>2024-09-25T07:32:54Z</cp:lastPrinted>
  <dcterms:created xsi:type="dcterms:W3CDTF">2021-03-02T13:37:08Z</dcterms:created>
  <dcterms:modified xsi:type="dcterms:W3CDTF">2024-09-25T07:33:00Z</dcterms:modified>
</cp:coreProperties>
</file>